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co.tandurella\Desktop\Ciclo della Performance\02_Obiettivi 2024\01_Obiettivi Unità\Ob._Cod.15\File di lavoro\File di lavoro_VIA\"/>
    </mc:Choice>
  </mc:AlternateContent>
  <bookViews>
    <workbookView xWindow="0" yWindow="456" windowWidth="28800" windowHeight="12432" tabRatio="693"/>
  </bookViews>
  <sheets>
    <sheet name="Progetti VIA Lazio" sheetId="21" r:id="rId1"/>
    <sheet name="Tipologie VIA nel Lazio" sheetId="24" r:id="rId2"/>
    <sheet name="Rendicontazione VIA" sheetId="17" state="hidden" r:id="rId3"/>
    <sheet name="Verifiche assoggettabilità" sheetId="23" state="hidden" r:id="rId4"/>
  </sheets>
  <definedNames>
    <definedName name="_xlnm._FilterDatabase" localSheetId="0" hidden="1">'Progetti VIA Lazio'!$A$7:$E$73</definedName>
    <definedName name="_xlnm._FilterDatabase" localSheetId="3" hidden="1">'Verifiche assoggettabilità'!$A$1:$G$27</definedName>
    <definedName name="_xlnm.Print_Area" localSheetId="0">'Progetti VIA Lazio'!$A$1:$E$73</definedName>
    <definedName name="_xlnm.Print_Area" localSheetId="1">'Tipologie VIA nel Lazio'!$B$3:$J$91</definedName>
  </definedNames>
  <calcPr calcId="162913"/>
</workbook>
</file>

<file path=xl/calcChain.xml><?xml version="1.0" encoding="utf-8"?>
<calcChain xmlns="http://schemas.openxmlformats.org/spreadsheetml/2006/main">
  <c r="K5" i="24" l="1"/>
  <c r="H17" i="24"/>
  <c r="G19" i="24"/>
  <c r="F19" i="24"/>
  <c r="J5" i="24"/>
  <c r="I5" i="24"/>
  <c r="H5" i="24"/>
  <c r="G5" i="24"/>
  <c r="F5" i="24"/>
  <c r="E5" i="24"/>
  <c r="D5" i="24"/>
  <c r="C5" i="24"/>
  <c r="B5" i="24"/>
  <c r="I6" i="24" l="1"/>
  <c r="H18" i="24"/>
  <c r="H16" i="24"/>
  <c r="H15" i="24"/>
  <c r="H14" i="24"/>
  <c r="H11" i="24"/>
  <c r="H13" i="24"/>
  <c r="H12" i="24"/>
  <c r="B18" i="24"/>
  <c r="B16" i="24"/>
  <c r="B15" i="24"/>
  <c r="B14" i="24"/>
  <c r="B13" i="24"/>
  <c r="B12" i="24"/>
  <c r="B11" i="24"/>
  <c r="B10" i="24"/>
  <c r="E19" i="24"/>
  <c r="D19" i="24"/>
  <c r="C19" i="24" l="1"/>
  <c r="H10" i="24"/>
  <c r="H19" i="24" s="1"/>
  <c r="F6" i="24" l="1"/>
  <c r="G43" i="17"/>
  <c r="C43" i="17"/>
  <c r="D43" i="17"/>
  <c r="F43" i="17"/>
  <c r="E43" i="17"/>
  <c r="B6" i="24" l="1"/>
  <c r="E6" i="24"/>
  <c r="G6" i="24"/>
  <c r="C6" i="24"/>
  <c r="D6" i="24"/>
  <c r="H6" i="24"/>
  <c r="J6" i="24"/>
  <c r="K6" i="24" l="1"/>
  <c r="H43" i="17"/>
  <c r="I43" i="17"/>
  <c r="J43" i="17"/>
  <c r="L43" i="17" l="1"/>
  <c r="K43" i="17"/>
</calcChain>
</file>

<file path=xl/comments1.xml><?xml version="1.0" encoding="utf-8"?>
<comments xmlns="http://schemas.openxmlformats.org/spreadsheetml/2006/main">
  <authors>
    <author>Daniele Mariacci</author>
  </authors>
  <commentList>
    <comment ref="C2" authorId="0" shapeId="0">
      <text>
        <r>
          <rPr>
            <b/>
            <i/>
            <sz val="8"/>
            <color indexed="81"/>
            <rFont val="Tahoma"/>
            <family val="2"/>
          </rPr>
          <t>Inserire il protocollo della nota con la quale sono state predisposte le Osservazioni di Arpa nella prima fase di Consultazione ai sensi dell'art.27-bis, c.4</t>
        </r>
      </text>
    </comment>
    <comment ref="D2" authorId="0" shapeId="0">
      <text>
        <r>
          <rPr>
            <b/>
            <i/>
            <sz val="8"/>
            <color indexed="81"/>
            <rFont val="Tahoma"/>
            <family val="2"/>
          </rPr>
          <t>Inserire la data della nota con la quale sono state predisposte le Osservazioni di Arpa nella prima fase di Consultazione ai sensi dell'art.27-bis, c.4</t>
        </r>
      </text>
    </comment>
    <comment ref="E2" authorId="0" shapeId="0">
      <text>
        <r>
          <rPr>
            <b/>
            <i/>
            <sz val="8"/>
            <color indexed="81"/>
            <rFont val="Tahoma"/>
            <family val="2"/>
          </rPr>
          <t>Inserire il protocollo della nota in ingresso con la quale sono state richieste le Osservazioni di Arpa nella prima fase di Consultazione ai sensi dell'art.27-bis, c.4</t>
        </r>
      </text>
    </comment>
    <comment ref="F2" authorId="0" shapeId="0">
      <text>
        <r>
          <rPr>
            <b/>
            <i/>
            <sz val="8"/>
            <color indexed="81"/>
            <rFont val="Tahoma"/>
            <family val="2"/>
          </rPr>
          <t>Inserire la data della nota con la quale sono state richieste le Osservazioni di Arpa nella prima fase di Consultazione ai sensi dell'art.27-bis, c.4</t>
        </r>
      </text>
    </comment>
    <comment ref="G2" authorId="0" shapeId="0">
      <text>
        <r>
          <rPr>
            <b/>
            <i/>
            <sz val="8"/>
            <color indexed="81"/>
            <rFont val="Tahoma"/>
            <family val="2"/>
          </rPr>
          <t>Inserire il protocollo della nota con la quale sono state predisposte le Osservazioni di Arpa nella seconda fase di Consultazione ai sensi dell'art.27-bis, c.5</t>
        </r>
      </text>
    </comment>
    <comment ref="H2" authorId="0" shapeId="0">
      <text>
        <r>
          <rPr>
            <b/>
            <i/>
            <sz val="8"/>
            <color indexed="81"/>
            <rFont val="Tahoma"/>
            <family val="2"/>
          </rPr>
          <t>Inserire la data della nota con la quale sono state predisposte le Osservazioni di Arpa nella seconda fase di Consultazione ai sensi dell'art.27-bis, c.5</t>
        </r>
      </text>
    </comment>
    <comment ref="I2" authorId="0" shapeId="0">
      <text>
        <r>
          <rPr>
            <b/>
            <i/>
            <sz val="8"/>
            <color indexed="81"/>
            <rFont val="Tahoma"/>
            <family val="2"/>
          </rPr>
          <t>Inserire il protocollo della nota in ingresso con la quale sono state richieste le Osservazioni di Arpa nella seconda fase di Consultazione ai sensi dell'art.27-bis, c.5</t>
        </r>
      </text>
    </comment>
    <comment ref="J2" authorId="0" shapeId="0">
      <text>
        <r>
          <rPr>
            <b/>
            <i/>
            <sz val="8"/>
            <color indexed="81"/>
            <rFont val="Tahoma"/>
            <family val="2"/>
          </rPr>
          <t>Inserire la data della nota con la quale sono state richieste le Osservazioni di Arpa nella seconda fase di Consultazione ai sensi dell'art.27-bis, c.5</t>
        </r>
      </text>
    </comment>
    <comment ref="K2" authorId="0" shapeId="0">
      <text>
        <r>
          <rPr>
            <b/>
            <i/>
            <sz val="8"/>
            <color indexed="81"/>
            <rFont val="Tahoma"/>
            <family val="2"/>
          </rPr>
          <t xml:space="preserve">Inserire protocollo e data della relazione elaborata dal personale di DPA.SUP.VAL ai sensi dell’art. 4, c. 1, lettera a) del Regolamento n. 21 del 25/11/2022
</t>
        </r>
      </text>
    </comment>
    <comment ref="L2" authorId="0" shapeId="0">
      <text>
        <r>
          <rPr>
            <b/>
            <i/>
            <sz val="8"/>
            <color indexed="81"/>
            <rFont val="Tahoma"/>
            <family val="2"/>
          </rPr>
          <t xml:space="preserve">Inserire la data della relazione elaborata dal personale di DPA.SUP.VAL ai sensi dell’art. 4, c. 1, lettera a) del Regolamento n. 21 del 25/11/2022
</t>
        </r>
      </text>
    </comment>
    <comment ref="N2" authorId="0" shapeId="0">
      <text>
        <r>
          <rPr>
            <b/>
            <i/>
            <sz val="8"/>
            <color indexed="81"/>
            <rFont val="Tahoma"/>
            <family val="2"/>
          </rPr>
          <t>Inserire i riferimenti alla Detrminazione di rilascio di VIA o di archiviazione del procedimento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" authorId="0" shapeId="0">
      <text>
        <r>
          <rPr>
            <b/>
            <i/>
            <sz val="8"/>
            <color indexed="81"/>
            <rFont val="Tahoma"/>
            <family val="2"/>
          </rPr>
          <t>Inserire riferimenti in caso di relazione finale Sezioni provinciali in uscita senza uno o più contributi</t>
        </r>
      </text>
    </comment>
  </commentList>
</comments>
</file>

<file path=xl/comments2.xml><?xml version="1.0" encoding="utf-8"?>
<comments xmlns="http://schemas.openxmlformats.org/spreadsheetml/2006/main">
  <authors>
    <author>Daniele Mariacci</author>
  </authors>
  <commentList>
    <comment ref="G1" authorId="0" shapeId="0">
      <text>
        <r>
          <rPr>
            <b/>
            <i/>
            <sz val="8"/>
            <color indexed="81"/>
            <rFont val="Tahoma"/>
            <family val="2"/>
          </rPr>
          <t>Inserire prot. e data dell'eventuale contributo di altri Servizi dell'Agenzia</t>
        </r>
      </text>
    </comment>
  </commentList>
</comments>
</file>

<file path=xl/sharedStrings.xml><?xml version="1.0" encoding="utf-8"?>
<sst xmlns="http://schemas.openxmlformats.org/spreadsheetml/2006/main" count="600" uniqueCount="279">
  <si>
    <t>Note</t>
  </si>
  <si>
    <t>Ragione Sociale - Rep. n.</t>
  </si>
  <si>
    <t>Fase istruttoria</t>
  </si>
  <si>
    <t>Rifiuti</t>
  </si>
  <si>
    <t>Ragione sociale - Rep.</t>
  </si>
  <si>
    <t>Tipo progetto</t>
  </si>
  <si>
    <t>Fotovoltaico</t>
  </si>
  <si>
    <t>Cava</t>
  </si>
  <si>
    <t>Prot. e data fase istruttoria</t>
  </si>
  <si>
    <t>Referenti istruttoria</t>
  </si>
  <si>
    <t>Prot.82171_14.12.2021</t>
  </si>
  <si>
    <t>Prot. e data prima comunicazione da Regione circa l'istanza</t>
  </si>
  <si>
    <t>Referente Regionale</t>
  </si>
  <si>
    <t>Referente istruttoria Arpa</t>
  </si>
  <si>
    <t>Mariacci</t>
  </si>
  <si>
    <t>Cavalli</t>
  </si>
  <si>
    <t>Cutillo</t>
  </si>
  <si>
    <t>Prot.84994_23.12.2021</t>
  </si>
  <si>
    <t>Prot.84076_21.12.2021</t>
  </si>
  <si>
    <t>no contributo rumore. Richiesta di supporto alle sezioni prima dell'inserimento del contributo circa la matrice rumore</t>
  </si>
  <si>
    <t>Pelone</t>
  </si>
  <si>
    <t>Olivieri</t>
  </si>
  <si>
    <t>Depuratore</t>
  </si>
  <si>
    <t>Eolico</t>
  </si>
  <si>
    <t>Rocchi</t>
  </si>
  <si>
    <t>Prot.6198_31.01.2022</t>
  </si>
  <si>
    <t>Prot.8383_08.02.2022</t>
  </si>
  <si>
    <t>Prot.9358_10.02.2022</t>
  </si>
  <si>
    <t>Prot.9359_10.02.2022</t>
  </si>
  <si>
    <t>Riassetto urbano</t>
  </si>
  <si>
    <t>Prot.80856_07.12.2021</t>
  </si>
  <si>
    <t>Prot.14180_28.02.2022</t>
  </si>
  <si>
    <t>Prot.80840_07.12.2021</t>
  </si>
  <si>
    <t>Rep.137_2021_Fri-El S.p.a</t>
  </si>
  <si>
    <t>Rep.169_2021_M.T.S. Ambiente Innovazioni e Tecnologie S.r.l</t>
  </si>
  <si>
    <t>Rep.150_2021_Itelyum Regeneration S.p.a</t>
  </si>
  <si>
    <t>Rep.149_2021 Acea Ato 2 S.p.a</t>
  </si>
  <si>
    <t>Rep.166_2021_Laziale Ambiente S.r.l</t>
  </si>
  <si>
    <t>Rep.153_2021_Pan-Eco Ibèrica - Energias Renovàveis L.d.a</t>
  </si>
  <si>
    <t>Rep.148_2021_Tivoli Jet S.r.l</t>
  </si>
  <si>
    <t>Rep.13_2022_Daylights S.r.l</t>
  </si>
  <si>
    <t>Rep.08_2022_Sirtis S.r.l</t>
  </si>
  <si>
    <t>Rep.12_2022_VPD Solar 3 S.r.l</t>
  </si>
  <si>
    <t>Rep.04_2022_Giafra S.r.l</t>
  </si>
  <si>
    <t>Rep.159_2021_Solarfields Sette S.r.l</t>
  </si>
  <si>
    <t>Rep.155_2021_CDR MP S.r.l</t>
  </si>
  <si>
    <t>Rep.129_2021_Cogea Corportation S.r.l</t>
  </si>
  <si>
    <t>Rep.165_2021_Ine Bainsizza S.r.l</t>
  </si>
  <si>
    <t>Rep.149/2021_Acea ATO 2 S.p.a.</t>
  </si>
  <si>
    <t>Rep.004/2022_Giafra S.r.l.</t>
  </si>
  <si>
    <t>Rep.165.2021_INE Bainsizza S.r.l</t>
  </si>
  <si>
    <t>Rep.166/2021_Laziale Ambiente S.r.l.</t>
  </si>
  <si>
    <t>Rep.169/2021_M.T.S. Ambiente Innovazioni e Tecnologie S.r.l.</t>
  </si>
  <si>
    <t>Rep.153/2021_Pan-Eco Ibérica - Energias Renováveis L.d.a.</t>
  </si>
  <si>
    <t>Rep.159.2021_Solarfields Sette S.r.l.</t>
  </si>
  <si>
    <t>Rep.148/2021_Tivoli Jet S.r.l.</t>
  </si>
  <si>
    <t>Rep.012/2022_VPD Solar 3 S.r.l.</t>
  </si>
  <si>
    <t>Rep.157/2021_VPD Solar 7 S.r.l.</t>
  </si>
  <si>
    <t>Ciociaro</t>
  </si>
  <si>
    <t>Autodemolitore</t>
  </si>
  <si>
    <t xml:space="preserve">Rep.20_2022_Flynis PV 5 S.r.l. </t>
  </si>
  <si>
    <t>Rep.26_2022_MC Cubo Inerti srl</t>
  </si>
  <si>
    <t>Rep.24_2022_Centro Autodemolizioni Ladispoli (C.A.L.) di Amoroso Leonardo &amp; C. snc</t>
  </si>
  <si>
    <t>Rep.23_2022_MP Solar 1 S.r.l.</t>
  </si>
  <si>
    <t>Riferimento Allegato III e IV Parte seconda D.Lgs. n. 152/06</t>
  </si>
  <si>
    <t>All. III, lettera i)</t>
  </si>
  <si>
    <t>All. III, lettera m)</t>
  </si>
  <si>
    <t>All. III, lettera n)</t>
  </si>
  <si>
    <t>All. III, lettera o)</t>
  </si>
  <si>
    <t>All. III, lettera r)</t>
  </si>
  <si>
    <t>All. III, lettera s)</t>
  </si>
  <si>
    <t>All. III, lettera u)</t>
  </si>
  <si>
    <t>All. III, lettera ac)</t>
  </si>
  <si>
    <t>All. III, lettera ag)</t>
  </si>
  <si>
    <t>All. IV, Punto 2, lettera b)</t>
  </si>
  <si>
    <t>All. IV, Punto 2, lettera d)</t>
  </si>
  <si>
    <t>All. IV, Punto 7, lettera z.a)</t>
  </si>
  <si>
    <t>All. IV, Punto 7, lettera z.b)</t>
  </si>
  <si>
    <t>All. IV, Punto 8, lettera i)</t>
  </si>
  <si>
    <t>Non specificato</t>
  </si>
  <si>
    <t>Prot.82183_14.12.2021</t>
  </si>
  <si>
    <t>Prot.80862_07.12.2021</t>
  </si>
  <si>
    <t>Prot.84601_22.12.2021</t>
  </si>
  <si>
    <t>Prot.23213_04.04.2022</t>
  </si>
  <si>
    <t xml:space="preserve">Esito verifica </t>
  </si>
  <si>
    <t xml:space="preserve">Impianto mobile </t>
  </si>
  <si>
    <t xml:space="preserve">Esito Verifica </t>
  </si>
  <si>
    <t>Pubblicazione della documentazione Art.19 c. 3</t>
  </si>
  <si>
    <t xml:space="preserve">Osservazioni Art. 19 c. 4 </t>
  </si>
  <si>
    <t>Adozione del provvedimento Art. 19 c. 6</t>
  </si>
  <si>
    <t>Rep.06_2022_Despe S.p.A.</t>
  </si>
  <si>
    <t>Rep.18.2022_Roma Capitale, Dipartimento Mobilità Sostenibile eTrasporti</t>
  </si>
  <si>
    <t>Richiesta integrazioni post Osservazioni</t>
  </si>
  <si>
    <t>Rep.32_2022_Aton 22 S.r.l</t>
  </si>
  <si>
    <t>Assoggettato a VIA</t>
  </si>
  <si>
    <t>NON Assoggettato a VIA</t>
  </si>
  <si>
    <t>Luprano</t>
  </si>
  <si>
    <t>Rep.19_2022_Roma Capitale, Dipartimento Mobilità Sostenibile e Trasporti</t>
  </si>
  <si>
    <t>Rep.152_2021_Iberdrola Renovables Italia S.p.A.</t>
  </si>
  <si>
    <t>Prot.25004_11.04.2022</t>
  </si>
  <si>
    <t>Rep.030.2022_Lamar Car S.r.l.</t>
  </si>
  <si>
    <t>Rep.13_2022_STN6 S.r.l.</t>
  </si>
  <si>
    <t>Prot.26520_19.04.2022</t>
  </si>
  <si>
    <t>Rep.035_2022_Trash S.r.l.</t>
  </si>
  <si>
    <t>Galvanica</t>
  </si>
  <si>
    <t>Rep.029_2022_Galvanica Paciotti Oreste S.r.l.</t>
  </si>
  <si>
    <t>Prot.26519_19.04.2022</t>
  </si>
  <si>
    <t>Rep.27_2022_Florenergy S.r.l.</t>
  </si>
  <si>
    <t>Rep.17_2022_Roma Capitale, Dipartimento Mobilità Sostenibile e Trasporti</t>
  </si>
  <si>
    <t xml:space="preserve">Rep.36_2022_Comune di Cisterna di Latina </t>
  </si>
  <si>
    <t>Prot.26518_19.04.2022</t>
  </si>
  <si>
    <t>Rep.154_2021_Green Power One VT Società Agricola S.r.l.</t>
  </si>
  <si>
    <t>Pro.26592_19.04.2022</t>
  </si>
  <si>
    <t>Rep.33_2022_Buzzi Unicem S.p.a.</t>
  </si>
  <si>
    <t>Rep.39_2022_Aton 22 S.r.l</t>
  </si>
  <si>
    <t>Rep.22_2022_TP Tecno Polimeri S.r.l</t>
  </si>
  <si>
    <t>Prot.28638_28.04.2022</t>
  </si>
  <si>
    <t>Rep.21_2022_Acea ATO 2 S.p.a</t>
  </si>
  <si>
    <t xml:space="preserve">Tranvia </t>
  </si>
  <si>
    <t>Sospensione termini procedimentali Art. 19 c. 6</t>
  </si>
  <si>
    <t>Rep.157_2021_VPD Solar 7 S.r.l</t>
  </si>
  <si>
    <t>Rep.014_2021_ECOMAC S.r.l.</t>
  </si>
  <si>
    <t>Prot.19631_21.03.2022</t>
  </si>
  <si>
    <t>Rep.043_2022_A.I.E.M. S.r.l.</t>
  </si>
  <si>
    <t>Prot.31936_10.05.2022</t>
  </si>
  <si>
    <t>Rep.46_2022_NPD Italia II S.r.l</t>
  </si>
  <si>
    <t xml:space="preserve">Rep. 42_2022_Giustimar S.r.l. </t>
  </si>
  <si>
    <t>Prot. 32462_10.05.2022</t>
  </si>
  <si>
    <t>Prot. 31918_10.05.2022</t>
  </si>
  <si>
    <t>Rep.47_2022_ Sirmet S.r.l.</t>
  </si>
  <si>
    <t>Prot.32475_12.05.2022</t>
  </si>
  <si>
    <t>Rep.45_2022_Grupotec Solar Italia 9 S.r.l.</t>
  </si>
  <si>
    <t>Rep.44_2022_GIT TERRA DI ITALIA S.r.l.</t>
  </si>
  <si>
    <t>Rep.41_2022_Cicchetti Appalti e Costruzioni srl</t>
  </si>
  <si>
    <t>Rep.40_2022_Società Agricola Ovo Lazio S.S.</t>
  </si>
  <si>
    <t>Impianti allevamento</t>
  </si>
  <si>
    <t>Prot.34318_19.05.2022</t>
  </si>
  <si>
    <t xml:space="preserve">Rep. 37_2022 MDF Scavi S.r.l. </t>
  </si>
  <si>
    <t>Prot.35011_23.05.2022</t>
  </si>
  <si>
    <t>Rep.50_2022_Malnome FV S.r.l.</t>
  </si>
  <si>
    <t>Rep.31_2022_Aton 22 S.r.l.</t>
  </si>
  <si>
    <t>Deposito integrazioni post sospensione termini procedimentali Art. 19 c.6</t>
  </si>
  <si>
    <t>Prot.37106_31.05.2022</t>
  </si>
  <si>
    <t>Seconda consultazione</t>
  </si>
  <si>
    <t>Rep.054_2022_Fri-El S.p.a.</t>
  </si>
  <si>
    <t>Prot.39668_09.06.2022</t>
  </si>
  <si>
    <t>Rep.58_2022_ASTRAL S.p.A.</t>
  </si>
  <si>
    <t>Prot.39646_09.06.2022</t>
  </si>
  <si>
    <t>Rep.55_2022_ENERGIA MINERALS (Italia) S.r.l.</t>
  </si>
  <si>
    <t>Rep.28_2022_INERTI BOMARZO S.r.l.</t>
  </si>
  <si>
    <t>Prot.40553_13.06.2022</t>
  </si>
  <si>
    <t>Rep.49_2022_ENSOURCE RENEWABLES S.r.l</t>
  </si>
  <si>
    <t>Prot.39881_10.06.2022</t>
  </si>
  <si>
    <t>Rep.15_2022_Società Acqua Pubblica Sabina S.p.a.</t>
  </si>
  <si>
    <t>Rep.62_2022_SO.RI.CO.M. S.r.l.</t>
  </si>
  <si>
    <t>Prot.37109_31.06.2022</t>
  </si>
  <si>
    <t>Rep.63_2022_Travertino Morelli F. &amp; C.</t>
  </si>
  <si>
    <t>Rep.52_2022_Ditta Fratelli Poggi S.r.l.</t>
  </si>
  <si>
    <t>Prot.44021_23.06.2022</t>
  </si>
  <si>
    <t>Rep.59_2022_SEM S.r.l.</t>
  </si>
  <si>
    <t>Rep.71_2022_COOP Centro Italia, Società Cooperativa</t>
  </si>
  <si>
    <t>Richiesta integrazioni Art.19 c. 2</t>
  </si>
  <si>
    <t xml:space="preserve">Rep.73_2022_ VPD Solar 10 S.r.l. </t>
  </si>
  <si>
    <t xml:space="preserve">Rep.69_2022_ Galeria Scavi S.r.l. </t>
  </si>
  <si>
    <t>Prot. 49516_14.07.2022</t>
  </si>
  <si>
    <t>Prot.84596_22.12.2021</t>
  </si>
  <si>
    <t>Prot.20601_24.03.2022</t>
  </si>
  <si>
    <t>Prot.14209_28.02.2022</t>
  </si>
  <si>
    <t>Prot. 20607_24.03.2022</t>
  </si>
  <si>
    <t>Prot. 25024_11.04.2022</t>
  </si>
  <si>
    <t>Prot. 26590_19.04.2022</t>
  </si>
  <si>
    <t>Prot. 27361_22.04.2022</t>
  </si>
  <si>
    <t>Prot. 80810_07.12.2021</t>
  </si>
  <si>
    <t>Prot.51476_21.07.2022</t>
  </si>
  <si>
    <t>Prot.51479_21.07.2022</t>
  </si>
  <si>
    <t>Prot.51487_21.07.2022</t>
  </si>
  <si>
    <t>Prot.51490_21.07.2022</t>
  </si>
  <si>
    <t>Rep.68_2022_MC Cubo Srl</t>
  </si>
  <si>
    <t>Rep.64_2022_D&amp;B Costruzioni Srls</t>
  </si>
  <si>
    <t>Rep.60_2022_Beton Black Spa</t>
  </si>
  <si>
    <t>Rep.75_2022_De Angelis Rottami Srl</t>
  </si>
  <si>
    <t>Prot.51666_22.07.2022</t>
  </si>
  <si>
    <t>Rep.65_2022_Società Anna Giansanti S.r.l.</t>
  </si>
  <si>
    <t>Prot.53475_28.07.2022</t>
  </si>
  <si>
    <t>Prot.52918_27.07.2022</t>
  </si>
  <si>
    <t>Rep.70_2022_ENERGIA MINERALS (Italia) S.r.l.</t>
  </si>
  <si>
    <t>Prot.52914_27.07.2022</t>
  </si>
  <si>
    <t>Prot.49887_15.07.2022</t>
  </si>
  <si>
    <t xml:space="preserve">Rep.77_2022_Stradaioli Calcestruzzi S.r.l. </t>
  </si>
  <si>
    <t>Prot.55502_04.08.2022</t>
  </si>
  <si>
    <t>Rep.76_2022_MP Solar 3 S.r.l.</t>
  </si>
  <si>
    <t>Prot.54805_02.08.2022</t>
  </si>
  <si>
    <t>Rep.78_2022_Solarfields Sette S.r.l</t>
  </si>
  <si>
    <t>Rep.82_2022_Edificanda S.r.l</t>
  </si>
  <si>
    <t>Prot.54802_02.08.2022</t>
  </si>
  <si>
    <t>Prot.55512_04.08.2022</t>
  </si>
  <si>
    <t>Prot. 20122_22.03.2022</t>
  </si>
  <si>
    <t>Prot. 20609_24.03.2022</t>
  </si>
  <si>
    <t>Prot. 14201_28.02.2022</t>
  </si>
  <si>
    <t>Prot.53935_01.08.2022</t>
  </si>
  <si>
    <t>Rep.34_2022_STN6 S.r.l.</t>
  </si>
  <si>
    <t>Prot. 55928_05.08.2022</t>
  </si>
  <si>
    <t>Prot.55933_05.08.2022</t>
  </si>
  <si>
    <t>Prot. Relazione finale DPA.SUP.VAL</t>
  </si>
  <si>
    <t>Data Relazione finale DPA.SUP.VAL</t>
  </si>
  <si>
    <t>Rep.85_2022_Lazio Solare S.r.l</t>
  </si>
  <si>
    <t xml:space="preserve">Rep.74_2022_Ecologia Viterbo S.r.l. </t>
  </si>
  <si>
    <t>Prot. 57742_16.08.2022</t>
  </si>
  <si>
    <t>26.08.2022</t>
  </si>
  <si>
    <t>Prot. Prime Osservazioni di Arpa</t>
  </si>
  <si>
    <t>Data Prime Osservazioni di Arpa</t>
  </si>
  <si>
    <t>Prot. Richiesta delle Prime Osservazioni di Arpa</t>
  </si>
  <si>
    <t>Data Richiesta delle Prime Osservazioni di Arpa</t>
  </si>
  <si>
    <t>Prot. Seconde Osservazioni di Arpa</t>
  </si>
  <si>
    <t>Data Seconde Osservazioni di Arpa</t>
  </si>
  <si>
    <t>Prot. Richiesta delle Seconde Osservazioni di Arpa</t>
  </si>
  <si>
    <t>Data Richiesta delle Seconde Osservazioni di Arpa</t>
  </si>
  <si>
    <t>Prot.24493_08.04.2022</t>
  </si>
  <si>
    <t>Prot.25014_11.04.2022</t>
  </si>
  <si>
    <t xml:space="preserve">Rep.84_2022_OPR Wind 8 S.r.l. </t>
  </si>
  <si>
    <t>Provincia</t>
  </si>
  <si>
    <t>Frosinone</t>
  </si>
  <si>
    <t>Latina</t>
  </si>
  <si>
    <t>Rieti</t>
  </si>
  <si>
    <t>Roma</t>
  </si>
  <si>
    <t>Viterbo</t>
  </si>
  <si>
    <t>Esito Procedimento</t>
  </si>
  <si>
    <t>Determinazione</t>
  </si>
  <si>
    <t>Esito procedimento</t>
  </si>
  <si>
    <t>Rilasciata</t>
  </si>
  <si>
    <t>Archiviata</t>
  </si>
  <si>
    <t>Rep.80_2022_Eco Aprilia S.r.l.</t>
  </si>
  <si>
    <t>Rep.89_2022_SKI 30 S.r.l.</t>
  </si>
  <si>
    <t>Rep.86_2022_Edil Moter Srl</t>
  </si>
  <si>
    <t>Prot.63128_09.09.2022</t>
  </si>
  <si>
    <t>Rep.79_2022_Cioce Granulati Srl</t>
  </si>
  <si>
    <t>Rep.87_2022_REN. 175 Srl</t>
  </si>
  <si>
    <t>Rep.81_2022_Ecofatcentro S.r.l.</t>
  </si>
  <si>
    <t xml:space="preserve">Rep.94_2022_Bricofer Group SPA </t>
  </si>
  <si>
    <t xml:space="preserve">Centro commerciale </t>
  </si>
  <si>
    <t>Prot. 65943_21.09.2022</t>
  </si>
  <si>
    <t>Rep.46_2022_NPD Italia II S.r.l.</t>
  </si>
  <si>
    <t>Prot.32467_12.05.2022</t>
  </si>
  <si>
    <t>Allevamenti</t>
  </si>
  <si>
    <t>Autodemolitori</t>
  </si>
  <si>
    <t>Attività estrattive</t>
  </si>
  <si>
    <t>Depuratori</t>
  </si>
  <si>
    <t>Impianti eolici</t>
  </si>
  <si>
    <t>Impianti fotovoltaici</t>
  </si>
  <si>
    <t>Impianti rifiuti</t>
  </si>
  <si>
    <t>Totale</t>
  </si>
  <si>
    <r>
      <t xml:space="preserve">Rep. - Ragione sociale </t>
    </r>
    <r>
      <rPr>
        <b/>
        <vertAlign val="superscript"/>
        <sz val="12"/>
        <rFont val="Calibri"/>
        <family val="2"/>
      </rPr>
      <t>(1)</t>
    </r>
  </si>
  <si>
    <t>https://www.regione.lazio.it/cittadini/tutela-ambientale-difesa-suolo/valutazione-impatto-ambientale</t>
  </si>
  <si>
    <t>Impianto eolico</t>
  </si>
  <si>
    <t>Impianto rifiuti</t>
  </si>
  <si>
    <t>Impianto fotovoltaico</t>
  </si>
  <si>
    <t>Attività estrattiva</t>
  </si>
  <si>
    <t>Sito dell'Autorità Competente nel quale è possibile trovare i provedimenti di Valutazione di impatto ambientale rilasciati:</t>
  </si>
  <si>
    <r>
      <rPr>
        <sz val="8"/>
        <color indexed="8"/>
        <rFont val="Arial"/>
        <family val="2"/>
      </rPr>
      <t>(1)</t>
    </r>
    <r>
      <rPr>
        <sz val="9"/>
        <color indexed="8"/>
        <rFont val="Arial"/>
        <family val="2"/>
      </rPr>
      <t xml:space="preserve"> Rep: Registro elenco progetti, numero univoco identificativo assegnato dall'Autorità competente ai singoli progetti</t>
    </r>
  </si>
  <si>
    <t>n.</t>
  </si>
  <si>
    <t>Rep.54_2022_Fri-El S.p.a.</t>
  </si>
  <si>
    <t>Progetti VIA - anno 2022</t>
  </si>
  <si>
    <t>Tipologia progetti VIA di competenza regionale per i quali Arpa Lazio ha fornito supporto tecnico - anno 2022</t>
  </si>
  <si>
    <t xml:space="preserve">Rep. 103_2022_ Sorgenia Renovables S.r.l. </t>
  </si>
  <si>
    <t>All. III, lettera c-bis)</t>
  </si>
  <si>
    <t>Rep.72_2022_AMA Spa (Ponte Malnome)</t>
  </si>
  <si>
    <t>Rep.88_2022_AMA Spa (Staz. Cesano)</t>
  </si>
  <si>
    <t>Rep.90_2022_BASF ITALIA S.p.a.</t>
  </si>
  <si>
    <t>Impianto industria chimica</t>
  </si>
  <si>
    <t>All. III, lettera e)</t>
  </si>
  <si>
    <t>Rep.92_2022_AMA S.p.A.</t>
  </si>
  <si>
    <t>Rep.96_2022_MACERI CENTRO ITALIA S.r.l.</t>
  </si>
  <si>
    <t>Rep. 95_2022_AMA S.p.A.</t>
  </si>
  <si>
    <t>Rep.114_2022_SDI S.r.l.</t>
  </si>
  <si>
    <t>Rep.7_2022_Ecosantagata S.r.l.</t>
  </si>
  <si>
    <t>Rep.93_2022_Flynis PV 16 S.r.l.</t>
  </si>
  <si>
    <t>Rep.105_2022_Iris Rinnovabili S.r.l.</t>
  </si>
  <si>
    <t>Rep. 110_2022_Say-Eco Recycling S.a.s.</t>
  </si>
  <si>
    <t>Distribuzione tipologia  progetti di VIA nelle province del Lazio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</si>
</sst>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0"/>
      <name val="Cambria"/>
      <family val="2"/>
      <scheme val="major"/>
    </font>
    <font>
      <sz val="36"/>
      <color theme="4" tint="-0.24994659260841701"/>
      <name val="Calibri"/>
      <family val="2"/>
      <scheme val="minor"/>
    </font>
    <font>
      <b/>
      <sz val="11"/>
      <color theme="0"/>
      <name val="Cambria"/>
      <family val="2"/>
      <scheme val="major"/>
    </font>
    <font>
      <sz val="16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i/>
      <sz val="8"/>
      <color indexed="81"/>
      <name val="Tahoma"/>
      <family val="2"/>
    </font>
    <font>
      <sz val="8"/>
      <name val="Times New Roman"/>
      <family val="1"/>
    </font>
    <font>
      <sz val="10"/>
      <name val="Arial"/>
      <family val="2"/>
    </font>
    <font>
      <u/>
      <sz val="10"/>
      <color theme="10"/>
      <name val="Arial"/>
    </font>
    <font>
      <sz val="9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13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Fill="0" applyBorder="0" applyProtection="0"/>
    <xf numFmtId="0" fontId="6" fillId="3" borderId="0" applyNumberFormat="0" applyBorder="0" applyProtection="0">
      <alignment horizontal="center"/>
    </xf>
    <xf numFmtId="0" fontId="7" fillId="0" borderId="0" applyNumberFormat="0" applyFill="0" applyProtection="0">
      <alignment horizontal="left" indent="3"/>
    </xf>
    <xf numFmtId="0" fontId="8" fillId="4" borderId="12" applyNumberFormat="0" applyProtection="0">
      <alignment horizontal="left" vertical="center" indent="1"/>
    </xf>
    <xf numFmtId="0" fontId="8" fillId="3" borderId="12" applyNumberFormat="0" applyProtection="0">
      <alignment horizontal="left" indent="1"/>
    </xf>
    <xf numFmtId="164" fontId="9" fillId="0" borderId="13" applyFill="0" applyProtection="0">
      <alignment horizontal="left" vertical="center" wrapText="1" indent="1"/>
    </xf>
    <xf numFmtId="164" fontId="10" fillId="0" borderId="14" applyFill="0" applyProtection="0">
      <alignment horizontal="left" vertical="top" wrapText="1" indent="1"/>
    </xf>
    <xf numFmtId="164" fontId="5" fillId="0" borderId="15" applyNumberFormat="0" applyFill="0" applyProtection="0">
      <alignment horizontal="left" vertical="center" wrapText="1" indent="1"/>
    </xf>
    <xf numFmtId="164" fontId="1" fillId="0" borderId="0" applyNumberFormat="0" applyFill="0" applyProtection="0">
      <alignment horizontal="left" vertical="top" wrapText="1" indent="1"/>
    </xf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14" fontId="17" fillId="2" borderId="5" xfId="0" applyNumberFormat="1" applyFont="1" applyFill="1" applyBorder="1" applyAlignment="1">
      <alignment horizontal="center" vertical="center" wrapText="1"/>
    </xf>
    <xf numFmtId="14" fontId="17" fillId="2" borderId="5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6" xfId="0" applyFont="1" applyBorder="1"/>
    <xf numFmtId="0" fontId="17" fillId="2" borderId="1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20" xfId="0" applyNumberFormat="1" applyFont="1" applyFill="1" applyBorder="1" applyAlignment="1">
      <alignment horizontal="center" vertical="center"/>
    </xf>
    <xf numFmtId="14" fontId="17" fillId="2" borderId="6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6" fillId="8" borderId="1" xfId="0" applyFont="1" applyFill="1" applyBorder="1" applyAlignment="1">
      <alignment horizontal="center" vertical="center" wrapText="1"/>
    </xf>
    <xf numFmtId="0" fontId="29" fillId="2" borderId="0" xfId="12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18" fillId="2" borderId="0" xfId="0" applyFont="1" applyFill="1"/>
    <xf numFmtId="9" fontId="18" fillId="2" borderId="0" xfId="0" applyNumberFormat="1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right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2" borderId="29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2" borderId="0" xfId="12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center"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23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</cellXfs>
  <cellStyles count="13">
    <cellStyle name="Collegamento ipertestuale" xfId="12" builtinId="8"/>
    <cellStyle name="Collegamento ipertestuale 2" xfId="2"/>
    <cellStyle name="Dettagli giorno" xfId="9"/>
    <cellStyle name="Giorno" xfId="8"/>
    <cellStyle name="Intestazione note" xfId="10"/>
    <cellStyle name="Normale" xfId="0" builtinId="0"/>
    <cellStyle name="Normale 2" xfId="3"/>
    <cellStyle name="Normale 3" xfId="1"/>
    <cellStyle name="Nota 2" xfId="11"/>
    <cellStyle name="Titolo 1 2" xfId="5"/>
    <cellStyle name="Titolo 2 2" xfId="6"/>
    <cellStyle name="Titolo 3 2" xfId="7"/>
    <cellStyle name="Titolo 5" xfId="4"/>
  </cellStyles>
  <dxfs count="3">
    <dxf>
      <font>
        <color rgb="FF9C65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9" tint="-0.499984740745262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990000"/>
      <color rgb="FFF1F8AA"/>
      <color rgb="FFFF8669"/>
      <color rgb="FFCCFFCC"/>
      <color rgb="FF99FF99"/>
      <color rgb="FF00863D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it-IT" b="1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Tipologia</a:t>
            </a:r>
            <a:r>
              <a:rPr lang="it-IT" b="1" baseline="0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progetti VIA nel Lazio - anno 2022</a:t>
            </a:r>
            <a:endParaRPr lang="it-IT" b="1">
              <a:solidFill>
                <a:srgbClr val="99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2FBD-4CCE-A911-59E65144C5E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BD-4CCE-A911-59E65144C5E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2FBD-4CCE-A911-59E65144C5EF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2FBD-4CCE-A911-59E65144C5E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2FBD-4CCE-A911-59E65144C5EF}"/>
              </c:ext>
            </c:extLst>
          </c:dPt>
          <c:dPt>
            <c:idx val="5"/>
            <c:invertIfNegative val="0"/>
            <c:bubble3D val="0"/>
            <c:spPr>
              <a:solidFill>
                <a:srgbClr val="F1F8AA"/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FBD-4CCE-A911-59E65144C5E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2FBD-4CCE-A911-59E65144C5EF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FBD-4CCE-A911-59E65144C5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26B06A2-CF36-4C19-B59E-D8BADC1358CE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F1BF1E48-2242-458E-89F2-B3056F54B5AA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FBD-4CCE-A911-59E65144C5E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945F28A-A845-4656-969D-BFC31C11917E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5227DD14-6365-421F-B7FB-A327706CEB91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FBD-4CCE-A911-59E65144C5E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09A0B9F-BED5-4C9F-B7E4-60E7EF87ABCA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5DEC7B62-91D1-4888-82B6-C6A967505B24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FBD-4CCE-A911-59E65144C5E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0E9541-0E2C-4A39-8294-24EAB2BB9F71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88313A2F-DC46-4473-A78D-5194C749D5B7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FBD-4CCE-A911-59E65144C5E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0AF2121-BB47-423A-994E-A474E74ACE8E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594034C6-B18A-4C76-993A-B2501E54EB7F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FBD-4CCE-A911-59E65144C5E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9BFCBCC-2F61-4F13-B70C-1E057EE8AC79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E54290DF-51C9-4593-B07D-B3DE4ADBE872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FBD-4CCE-A911-59E65144C5E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7B97743-950B-4C11-A69B-86F03A4C9F4A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1B90FA81-FBC5-4767-871D-4713A1E32D3F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FBD-4CCE-A911-59E65144C5E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8BE8C52-89E1-446F-8A23-91A081AC4792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D8C29596-E408-4FE0-B667-92EBB6EF8BDB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FBD-4CCE-A911-59E65144C5E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DF13AA8-CF25-47E9-B018-9332111625EB}" type="CELLRANGE">
                      <a:rPr lang="en-US"/>
                      <a:pPr/>
                      <a:t>[INTERVALLOCELLE]</a:t>
                    </a:fld>
                    <a:r>
                      <a:rPr lang="en-US" baseline="0"/>
                      <a:t>; </a:t>
                    </a:r>
                    <a:fld id="{48010FA5-4E70-4335-AB65-FB3A093CF680}" type="VALUE">
                      <a:rPr lang="en-US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5BD-4CC5-9B68-05BE76D41C8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'Tipologie VIA nel Lazio'!$B$4:$J$4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Lazio'!$B$5:$J$5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26</c:v>
                </c:pt>
                <c:pt idx="6">
                  <c:v>22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'Tipologie VIA nel Lazio'!$B$6:$J$6</c15:f>
                <c15:dlblRangeCache>
                  <c:ptCount val="9"/>
                  <c:pt idx="0">
                    <c:v>2%</c:v>
                  </c:pt>
                  <c:pt idx="1">
                    <c:v>2%</c:v>
                  </c:pt>
                  <c:pt idx="2">
                    <c:v>9%</c:v>
                  </c:pt>
                  <c:pt idx="3">
                    <c:v>2%</c:v>
                  </c:pt>
                  <c:pt idx="4">
                    <c:v>9%</c:v>
                  </c:pt>
                  <c:pt idx="5">
                    <c:v>39%</c:v>
                  </c:pt>
                  <c:pt idx="6">
                    <c:v>33%</c:v>
                  </c:pt>
                  <c:pt idx="7">
                    <c:v>2%</c:v>
                  </c:pt>
                  <c:pt idx="8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FBD-4CCE-A911-59E65144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082991"/>
        <c:axId val="1247081327"/>
      </c:barChart>
      <c:catAx>
        <c:axId val="124708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it-IT"/>
          </a:p>
        </c:txPr>
        <c:crossAx val="1247081327"/>
        <c:crosses val="autoZero"/>
        <c:auto val="1"/>
        <c:lblAlgn val="ctr"/>
        <c:lblOffset val="100"/>
        <c:noMultiLvlLbl val="0"/>
      </c:catAx>
      <c:valAx>
        <c:axId val="124708132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708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it-IT" b="1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Distribuzione tipologia</a:t>
            </a:r>
            <a:r>
              <a:rPr lang="it-IT" b="1" baseline="0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progetti VIA nelle province del Lazio - anno 2022</a:t>
            </a:r>
            <a:endParaRPr lang="it-IT" b="1">
              <a:solidFill>
                <a:srgbClr val="99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16316688749959338"/>
          <c:y val="2.344019849022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006116479377624"/>
          <c:y val="0.15871686089662979"/>
          <c:w val="0.83261728575231253"/>
          <c:h val="0.745286045322052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'Tipologie VIA nel Lazio'!$C$9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Lazio'!$B$10:$B$18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Lazio'!$C$10:$C$18</c:f>
              <c:numCache>
                <c:formatCode>General</c:formatCode>
                <c:ptCount val="9"/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9-47D4-B4BB-DBADC59C616C}"/>
            </c:ext>
          </c:extLst>
        </c:ser>
        <c:ser>
          <c:idx val="1"/>
          <c:order val="1"/>
          <c:tx>
            <c:strRef>
              <c:f>'Tipologie VIA nel Lazio'!$D$9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Lazio'!$B$10:$B$18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Lazio'!$D$10:$D$18</c:f>
              <c:numCache>
                <c:formatCode>General</c:formatCode>
                <c:ptCount val="9"/>
                <c:pt idx="0">
                  <c:v>1</c:v>
                </c:pt>
                <c:pt idx="5">
                  <c:v>10</c:v>
                </c:pt>
                <c:pt idx="6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9-47D4-B4BB-DBADC59C616C}"/>
            </c:ext>
          </c:extLst>
        </c:ser>
        <c:ser>
          <c:idx val="2"/>
          <c:order val="2"/>
          <c:tx>
            <c:strRef>
              <c:f>'Tipologie VIA nel Lazio'!$E$9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Lazio'!$B$10:$B$18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Lazio'!$E$10:$E$18</c:f>
              <c:numCache>
                <c:formatCode>General</c:formatCode>
                <c:ptCount val="9"/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9-47D4-B4BB-DBADC59C616C}"/>
            </c:ext>
          </c:extLst>
        </c:ser>
        <c:ser>
          <c:idx val="3"/>
          <c:order val="3"/>
          <c:tx>
            <c:strRef>
              <c:f>'Tipologie VIA nel Lazio'!$F$9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5.2913073002673855E-17"/>
                  <c:y val="5.5050098840935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99-47D4-B4BB-DBADC59C61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Lazio'!$B$10:$B$18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Lazio'!$F$10:$F$18</c:f>
              <c:numCache>
                <c:formatCode>General</c:formatCode>
                <c:ptCount val="9"/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99-47D4-B4BB-DBADC59C616C}"/>
            </c:ext>
          </c:extLst>
        </c:ser>
        <c:ser>
          <c:idx val="4"/>
          <c:order val="4"/>
          <c:tx>
            <c:strRef>
              <c:f>'Tipologie VIA nel Lazio'!$G$9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2.6456536501336927E-17"/>
                  <c:y val="-5.505009884093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799-47D4-B4BB-DBADC59C616C}"/>
                </c:ext>
              </c:extLst>
            </c:dLbl>
            <c:dLbl>
              <c:idx val="6"/>
              <c:layout>
                <c:manualLayout>
                  <c:x val="-5.2913073002673855E-17"/>
                  <c:y val="-5.5050098840935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99-47D4-B4BB-DBADC59C61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Lazio'!$B$10:$B$18</c:f>
              <c:strCache>
                <c:ptCount val="9"/>
                <c:pt idx="0">
                  <c:v>Allevamenti</c:v>
                </c:pt>
                <c:pt idx="1">
                  <c:v>Autodemolitori</c:v>
                </c:pt>
                <c:pt idx="2">
                  <c:v>Attività estrattive</c:v>
                </c:pt>
                <c:pt idx="3">
                  <c:v>Depuratori</c:v>
                </c:pt>
                <c:pt idx="4">
                  <c:v>Impianti eolici</c:v>
                </c:pt>
                <c:pt idx="5">
                  <c:v>Impianti fotovoltaici</c:v>
                </c:pt>
                <c:pt idx="6">
                  <c:v>Impianti rifiuti</c:v>
                </c:pt>
                <c:pt idx="7">
                  <c:v>Impianto industria chimica</c:v>
                </c:pt>
                <c:pt idx="8">
                  <c:v>Riassetto urbano</c:v>
                </c:pt>
              </c:strCache>
            </c:strRef>
          </c:cat>
          <c:val>
            <c:numRef>
              <c:f>'Tipologie VIA nel Lazio'!$G$10:$G$18</c:f>
              <c:numCache>
                <c:formatCode>General</c:formatCode>
                <c:ptCount val="9"/>
                <c:pt idx="2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99-47D4-B4BB-DBADC59C6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7130767"/>
        <c:axId val="1247133679"/>
      </c:barChart>
      <c:catAx>
        <c:axId val="1247130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it-IT"/>
          </a:p>
        </c:txPr>
        <c:crossAx val="1247133679"/>
        <c:crosses val="autoZero"/>
        <c:auto val="1"/>
        <c:lblAlgn val="ctr"/>
        <c:lblOffset val="100"/>
        <c:noMultiLvlLbl val="0"/>
      </c:catAx>
      <c:valAx>
        <c:axId val="12471336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4713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86898125069188"/>
          <c:y val="0.92881643121253821"/>
          <c:w val="0.51863337659169995"/>
          <c:h val="6.566582391757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Numero progettti VIA nelle</a:t>
            </a:r>
            <a:r>
              <a:rPr lang="it-IT" sz="1400" b="1" baseline="0">
                <a:solidFill>
                  <a:srgbClr val="99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province del Lazio - anno 2022</a:t>
            </a:r>
            <a:endParaRPr lang="it-IT" sz="1400" b="1">
              <a:solidFill>
                <a:srgbClr val="99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2C6-4244-AAC8-8399C15295C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C6-4244-AAC8-8399C15295C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C6-4244-AAC8-8399C15295C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C6-4244-AAC8-8399C1529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'Tipologie VIA nel Lazio'!$C$9:$G$9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'Tipologie VIA nel Lazio'!$C$19:$G$19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3</c:v>
                </c:pt>
                <c:pt idx="3">
                  <c:v>24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6-4244-AAC8-8399C1529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6371984"/>
        <c:axId val="766366160"/>
      </c:barChart>
      <c:catAx>
        <c:axId val="7663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6366160"/>
        <c:crosses val="autoZero"/>
        <c:auto val="1"/>
        <c:lblAlgn val="ctr"/>
        <c:lblOffset val="100"/>
        <c:noMultiLvlLbl val="0"/>
      </c:catAx>
      <c:valAx>
        <c:axId val="766366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637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38661</xdr:colOff>
      <xdr:row>19</xdr:row>
      <xdr:rowOff>34179</xdr:rowOff>
    </xdr:from>
    <xdr:to>
      <xdr:col>9</xdr:col>
      <xdr:colOff>933451</xdr:colOff>
      <xdr:row>43</xdr:row>
      <xdr:rowOff>47626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36979</xdr:colOff>
      <xdr:row>44</xdr:row>
      <xdr:rowOff>38100</xdr:rowOff>
    </xdr:from>
    <xdr:to>
      <xdr:col>9</xdr:col>
      <xdr:colOff>904875</xdr:colOff>
      <xdr:row>68</xdr:row>
      <xdr:rowOff>45384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46504</xdr:colOff>
      <xdr:row>68</xdr:row>
      <xdr:rowOff>104775</xdr:rowOff>
    </xdr:from>
    <xdr:to>
      <xdr:col>9</xdr:col>
      <xdr:colOff>914399</xdr:colOff>
      <xdr:row>90</xdr:row>
      <xdr:rowOff>127747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one.lazio.it/cittadini/tutela-ambientale-difesa-suolo/valutazione-impatto-ambiental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\\arpalazio.local\condivisioni\DIRGEN\DPA\SUP\02_VIA\03_VIA_Reg.%20n.%2021_25.11.2021\Rep.13_2022_Daylights%20S.r.l" TargetMode="External"/><Relationship Id="rId13" Type="http://schemas.openxmlformats.org/officeDocument/2006/relationships/hyperlink" Target="file:///\\arpalazio.local\condivisioni\DIRGEN\DPA\SUP\02_VIA\03_VIA_Reg.%20n.%2021_25.11.2021\Rep.39_2022_Aton%2022%20S.r.l" TargetMode="External"/><Relationship Id="rId18" Type="http://schemas.openxmlformats.org/officeDocument/2006/relationships/hyperlink" Target="file:///\\arpalazio.local\condivisioni\DIRGEN\DPA\SUP\02_VIA\03_VIA_Reg.%20n.%2021_25.11.2021\Rep.82_2022_Edificanda%20S.r.l" TargetMode="External"/><Relationship Id="rId26" Type="http://schemas.openxmlformats.org/officeDocument/2006/relationships/comments" Target="../comments1.xml"/><Relationship Id="rId3" Type="http://schemas.openxmlformats.org/officeDocument/2006/relationships/hyperlink" Target="file:///\\arpalazio.local\condivisioni\DIRGEN\DPA\SUP\02_VIA\03_VIA_Reg.%20n.%2021_25.11.2021\Rep.150_2021_Itelyum%20Regeneration%20S.p.a" TargetMode="External"/><Relationship Id="rId21" Type="http://schemas.openxmlformats.org/officeDocument/2006/relationships/hyperlink" Target="file:///\\arpalazio.local\condivisioni\DIRGEN\DPA\SUP\02_VIA\03_VIA_Reg.%20n.%2021_25.11.2021\Rep.27_2022_Florenergy%20S.r.l" TargetMode="External"/><Relationship Id="rId7" Type="http://schemas.openxmlformats.org/officeDocument/2006/relationships/hyperlink" Target="file:///\\arpalazio.local\condivisioni\DIRGEN\DPA\SUP\02_VIA\03_VIA_Reg.%20n.%2021_25.11.2021\Rep.26_2022_MC%20Cubo%20Inerti%20S.r.l" TargetMode="External"/><Relationship Id="rId12" Type="http://schemas.openxmlformats.org/officeDocument/2006/relationships/hyperlink" Target="file:///\\arpalazio.local\condivisioni\DIRGEN\DPA\SUP\02_VIA\03_VIA_Reg.%20n.%2021_25.11.2021\Rep.34_2022_STN6%20S.r.l" TargetMode="External"/><Relationship Id="rId17" Type="http://schemas.openxmlformats.org/officeDocument/2006/relationships/hyperlink" Target="file:///\\arpalazio.local\condivisioni\DIRGEN\DPA\SUP\02_VIA\03_VIA_Reg.%20n.%2021_25.11.2021\Rep.78_2022_Solarfields%20Sette%20S.r.l" TargetMode="External"/><Relationship Id="rId25" Type="http://schemas.openxmlformats.org/officeDocument/2006/relationships/vmlDrawing" Target="../drawings/vmlDrawing3.vml"/><Relationship Id="rId2" Type="http://schemas.openxmlformats.org/officeDocument/2006/relationships/hyperlink" Target="file:///\\arpalazio.local\condivisioni\DIRGEN\DPA\SUP\02_VIA\03_VIA_Reg.%20n.%2021_25.11.2021\Rep.054_2022_Fri-El%20S.p.a" TargetMode="External"/><Relationship Id="rId16" Type="http://schemas.openxmlformats.org/officeDocument/2006/relationships/hyperlink" Target="file:///\\arpalazio.local\condivisioni\DIRGEN\DPA\SUP\02_VIA\03_VIA_Reg.%20n.%2021_25.11.2021\Rep.76_2022_MP%20Solar%203%20S.r.l" TargetMode="External"/><Relationship Id="rId20" Type="http://schemas.openxmlformats.org/officeDocument/2006/relationships/hyperlink" Target="file:///\\arpalazio.local\condivisioni\DIRGEN\DPA\SUP\02_VIA\03_VIA_Reg.%20n.%2021_25.11.2021\Rep.%2069_2022_Galeria%20Scavi%20S.r.l" TargetMode="External"/><Relationship Id="rId1" Type="http://schemas.openxmlformats.org/officeDocument/2006/relationships/hyperlink" Target="file:///\\arpalazio.local\condivisioni\DIRGEN\DPA\SUP\02_VIA\03_VIA_Reg.%20n.%2021_25.11.2021\VPD%20Solar%203%20S.r.l._Rep.012.2022" TargetMode="External"/><Relationship Id="rId6" Type="http://schemas.openxmlformats.org/officeDocument/2006/relationships/hyperlink" Target="file:///\\arpalazio.local\condivisioni\DIRGEN\DPA\SUP\02_VIA\03_VIA_Reg.%20n.%2021_25.11.2021\Rep.40_2022_Societ&#224;%20Agricola%20Ovo%20Lazio%20S.S" TargetMode="External"/><Relationship Id="rId11" Type="http://schemas.openxmlformats.org/officeDocument/2006/relationships/hyperlink" Target="file:///\\arpalazio.local\condivisioni\DIRGEN\DPA\SUP\02_VIA\03_VIA_Reg.%20n.%2021_25.11.2021\Rep.32_2022_Aton%2022%20S.r.l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file:///\\arpalazio.local\condivisioni\DIRGEN\DPA\SUP\02_VIA\03_VIA_Reg.%20n.%2021_25.11.2021\Rep.08_2022_Sirtis%20S.r.l" TargetMode="External"/><Relationship Id="rId15" Type="http://schemas.openxmlformats.org/officeDocument/2006/relationships/hyperlink" Target="file:///\\arpalazio.local\condivisioni\DIRGEN\DPA\SUP\02_VIA\03_VIA_Reg.%20n.%2021_25.11.2021\Rep.73_2022_VPD%20Solar%2010%20s.r.l" TargetMode="External"/><Relationship Id="rId23" Type="http://schemas.openxmlformats.org/officeDocument/2006/relationships/hyperlink" Target="file:///\\arpalazio.local\condivisioni\DIRGEN\DPA\SUP\02_VIA\03_VIA_Reg.%20n.%2021_25.11.2021\Rep.46_2022_NPD%20Italia%20II%20S.r.l" TargetMode="External"/><Relationship Id="rId10" Type="http://schemas.openxmlformats.org/officeDocument/2006/relationships/hyperlink" Target="file:///\\arpalazio.local\condivisioni\DIRGEN\DPA\SUP\02_VIA\03_VIA_Reg.%20n.%2021_25.11.2021\Rep.23_2022_MP%20Solar%201%20S.r.l" TargetMode="External"/><Relationship Id="rId19" Type="http://schemas.openxmlformats.org/officeDocument/2006/relationships/hyperlink" Target="file:///\\arpalazio.local\condivisioni\DIRGEN\DPA\SUP\02_VIA\03_VIA_Reg.%20n.%2021_25.11.2021\Rep.74_2022_Ecologia%20Viterbo%20S.r.l" TargetMode="External"/><Relationship Id="rId4" Type="http://schemas.openxmlformats.org/officeDocument/2006/relationships/hyperlink" Target="file:///\\arpalazio.local\condivisioni\DIRGEN\DPA\SUP\02_VIA\03_VIA_Reg.%20n.%2021_25.11.2021\Rep.24_2022_Centro%20Autodemolizioni%20Ladispoli%20(C.A.L.)%20di%20Amoroso%20Leonardo%20&amp;%20C.%20S.n.c" TargetMode="External"/><Relationship Id="rId9" Type="http://schemas.openxmlformats.org/officeDocument/2006/relationships/hyperlink" Target="file:///\\arpalazio.local\condivisioni\DIRGEN\DPA\SUP\02_VIA\03_VIA_Reg.%20n.%2021_25.11.2021\Rep.20_2022_Flynis%20PV%205%20S.r.l" TargetMode="External"/><Relationship Id="rId14" Type="http://schemas.openxmlformats.org/officeDocument/2006/relationships/hyperlink" Target="file:///\\arpalazio.local\condivisioni\DIRGEN\DPA\SUP\02_VIA\03_VIA_Reg.%20n.%2021_25.11.2021\Rep.152_2021_Iberdrola%20Renovables%20Italia%20S.p.a" TargetMode="External"/><Relationship Id="rId22" Type="http://schemas.openxmlformats.org/officeDocument/2006/relationships/hyperlink" Target="file:///\\arpalazio.local\condivisioni\DIRGEN\DPA\SUP\02_VIA\03_VIA_Reg.%20n.%2021_25.11.2021\Rep.31_2022_Aton%2022%20S.r.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ile:///\\arpalazio.local\condivisioni\DIRGEN\DPA\SUP\02_VIA\03_VIA_Reg.%20n.%2021_25.11.2021\Verifiche%20di%20assoggettabilit&#224;\Rep.36_2022_Comune%20di%20Cisterna%20di%20Latina" TargetMode="External"/><Relationship Id="rId13" Type="http://schemas.openxmlformats.org/officeDocument/2006/relationships/hyperlink" Target="file:///\\arpalazio.local\condivisioni\DIRGEN\DPA\SUP\02_VIA\03_VIA_Reg.%20n.%2021_25.11.2021\Verifiche%20di%20assoggettabilit&#224;\Rep.75_2022_De%20Angelis%20Rottami%20Srl" TargetMode="External"/><Relationship Id="rId18" Type="http://schemas.openxmlformats.org/officeDocument/2006/relationships/hyperlink" Target="file:///\\arpalazio.local\condivisioni\DIRGEN\DPA\SUP\02_VIA\03_VIA_Reg.%20n.%2021_25.11.2021\Verifiche%20di%20assoggettabilit&#224;\Rep.49_2022_ENSOURCE%20RENEWABLES%20S.r.l" TargetMode="External"/><Relationship Id="rId26" Type="http://schemas.openxmlformats.org/officeDocument/2006/relationships/printerSettings" Target="../printerSettings/printerSettings4.bin"/><Relationship Id="rId3" Type="http://schemas.openxmlformats.org/officeDocument/2006/relationships/hyperlink" Target="file:///\\arpalazio.local\condivisioni\DIRGEN\DPA\SUP\02_VIA\03_VIA_Reg.%20n.%2021_25.11.2021\Verifiche%20di%20assoggettabilit&#224;\Rep.19_2022_Roma%20Capitale,%20Dipartimento%20Mobilit&#224;%20Sostenibile%20e%20Trasporti" TargetMode="External"/><Relationship Id="rId21" Type="http://schemas.openxmlformats.org/officeDocument/2006/relationships/hyperlink" Target="file:///\\arpalazio.local\condivisioni\DIRGEN\DPA\SUP\02_VIA\03_VIA_Reg.%20n.%2021_25.11.2021\Verifiche%20di%20assoggettabilit&#224;\Rep.58_2022_ASTRAL%20S.p.A" TargetMode="External"/><Relationship Id="rId7" Type="http://schemas.openxmlformats.org/officeDocument/2006/relationships/hyperlink" Target="file:///\\arpalazio.local\condivisioni\DIRGEN\DPA\SUP\02_VIA\03_VIA_Reg.%20n.%2021_25.11.2021\Verifiche%20di%20assoggettabilit&#224;\Rep.017_2022_Roma%20Capitale,%20Dipartimento%20Mobilit&#224;%20Sostenibile%20e%20Trasporti" TargetMode="External"/><Relationship Id="rId12" Type="http://schemas.openxmlformats.org/officeDocument/2006/relationships/hyperlink" Target="file:///\\arpalazio.local\condivisioni\DIRGEN\DPA\SUP\02_VIA\03_VIA_Reg.%20n.%2021_25.11.2021\Verifiche%20di%20assoggettabilit&#224;\Rep.64_2022_D&amp;B%20Costruzioni%20Srls" TargetMode="External"/><Relationship Id="rId17" Type="http://schemas.openxmlformats.org/officeDocument/2006/relationships/hyperlink" Target="file:///\\arpalazio.local\condivisioni\DIRGEN\DPA\SUP\02_VIA\03_VIA_Reg.%20n.%2021_25.11.2021\Verifiche%20di%20assoggettabilit&#224;\Rep.52_2022_Ditta%20Fratelli%20Poggi%20S.r.l" TargetMode="External"/><Relationship Id="rId25" Type="http://schemas.openxmlformats.org/officeDocument/2006/relationships/hyperlink" Target="file:///\\arpalazio.local\condivisioni\DIRGEN\DPA\SUP\02_VIA\03_VIA_Reg.%20n.%2021_25.11.2021\Verifiche%20di%20assoggettabilit&#224;\Rep.%2094_2022_Bricofer%20Spa" TargetMode="External"/><Relationship Id="rId2" Type="http://schemas.openxmlformats.org/officeDocument/2006/relationships/hyperlink" Target="file:///\\arpalazio.local\condivisioni\DIRGEN\DPA\SUP\02_VIA\03_VIA_Reg.%20n.%2021_25.11.2021\Verifiche%20di%20assoggettabilit&#224;\Rep.18_2022_Roma%20Capitale,%20Dipartimento%20Mobilit&#224;%20Sostenibile%20eTrasporti" TargetMode="External"/><Relationship Id="rId16" Type="http://schemas.openxmlformats.org/officeDocument/2006/relationships/hyperlink" Target="file:///\\arpalazio.local\condivisioni\DIRGEN\DPA\SUP\02_VIA\03_VIA_Reg.%20n.%2021_25.11.2021\Verifiche%20di%20assoggettabilit&#224;\Rep.71_2022_COOP%20Centro%20Italia,%20Societ&#224;%20Cooperativa" TargetMode="External"/><Relationship Id="rId20" Type="http://schemas.openxmlformats.org/officeDocument/2006/relationships/hyperlink" Target="file:///\\arpalazio.local\condivisioni\DIRGEN\DPA\SUP\02_VIA\03_VIA_Reg.%20n.%2021_25.11.2021\Verifiche%20di%20assoggettabilit&#224;\Rep.55_2022_ENERGIA%20MINERALS%20(Italia)%20S.r.l" TargetMode="External"/><Relationship Id="rId1" Type="http://schemas.openxmlformats.org/officeDocument/2006/relationships/hyperlink" Target="file:///\\arpalazio.local\condivisioni\DIRGEN\DPA\SUP\02_VIA\03_VIA_Reg.%20n.%2021_25.11.2021\Verifiche%20di%20assoggettabilit&#224;\Rep.%2006_2022_Despe%20S.p.A" TargetMode="External"/><Relationship Id="rId6" Type="http://schemas.openxmlformats.org/officeDocument/2006/relationships/hyperlink" Target="file:///\\arpalazio.local\condivisioni\DIRGEN\DPA\SUP\02_VIA\03_VIA_Reg.%20n.%2021_25.11.2021\Verifiche%20di%20assoggettabilit&#224;\Rep.029_2022_Galvanica%20Paciotti%20Oreste%20Srl" TargetMode="External"/><Relationship Id="rId11" Type="http://schemas.openxmlformats.org/officeDocument/2006/relationships/hyperlink" Target="file:///\\arpalazio.local\condivisioni\DIRGEN\DPA\SUP\02_VIA\03_VIA_Reg.%20n.%2021_25.11.2021\Verifiche%20di%20assoggettabilit&#224;\Rep.68_2022_MC%20Cubo%20Srl" TargetMode="External"/><Relationship Id="rId24" Type="http://schemas.openxmlformats.org/officeDocument/2006/relationships/hyperlink" Target="file:///\\arpalazio.local\condivisioni\DIRGEN\DPA\SUP\02_VIA\03_VIA_Reg.%20n.%2021_25.11.2021\Verifiche%20di%20assoggettabilit&#224;\Rep.86_2022_Edil%20Moter%20Srl" TargetMode="External"/><Relationship Id="rId5" Type="http://schemas.openxmlformats.org/officeDocument/2006/relationships/hyperlink" Target="file:///\\arpalazio.local\condivisioni\DIRGEN\DPA\SUP\02_VIA\03_VIA_Reg.%20n.%2021_25.11.2021\Verifiche%20di%20assoggettabilit&#224;\Rep.%2035_2022_Trash%20S.r.l" TargetMode="External"/><Relationship Id="rId15" Type="http://schemas.openxmlformats.org/officeDocument/2006/relationships/hyperlink" Target="file:///\\arpalazio.local\condivisioni\DIRGEN\DPA\SUP\02_VIA\03_VIA_Reg.%20n.%2021_25.11.2021\Verifiche%20di%20assoggettabilit&#224;\Rep.65_2022_Societ&#224;%20Anna%20Giansanti%20S.r.l" TargetMode="External"/><Relationship Id="rId23" Type="http://schemas.openxmlformats.org/officeDocument/2006/relationships/hyperlink" Target="file:///\\arpalazio.local\condivisioni\DIRGEN\DPA\SUP\02_VIA\03_VIA_Reg.%20n.%2021_25.11.2021\Verifiche%20di%20assoggettabilit&#224;\Rep_77_2022_Stradaioli%20Calcestruzzi%20S.r.l" TargetMode="External"/><Relationship Id="rId28" Type="http://schemas.openxmlformats.org/officeDocument/2006/relationships/comments" Target="../comments2.xml"/><Relationship Id="rId10" Type="http://schemas.openxmlformats.org/officeDocument/2006/relationships/hyperlink" Target="file:///\\arpalazio.local\condivisioni\DIRGEN\DPA\SUP\02_VIA\03_VIA_Reg.%20n.%2021_25.11.2021\Verifiche%20di%20assoggettabilit&#224;\Rep.21_2022_Acea%20ATO%202%20S.p.a" TargetMode="External"/><Relationship Id="rId19" Type="http://schemas.openxmlformats.org/officeDocument/2006/relationships/hyperlink" Target="file:///\\arpalazio.local\condivisioni\DIRGEN\DPA\SUP\02_VIA\03_VIA_Reg.%20n.%2021_25.11.2021\Verifiche%20di%20assoggettabilit&#224;\Rep.28_2022_INERTI%20BOMARZO%20S.r.l" TargetMode="External"/><Relationship Id="rId4" Type="http://schemas.openxmlformats.org/officeDocument/2006/relationships/hyperlink" Target="file:///\\arpalazio.local\condivisioni\DIRGEN\DPA\SUP\02_VIA\03_VIA_Reg.%20n.%2021_25.11.2021\Verifiche%20di%20assoggettabilit&#224;\Rep.030_2022_Lamar%20Car%20S.r.l" TargetMode="External"/><Relationship Id="rId9" Type="http://schemas.openxmlformats.org/officeDocument/2006/relationships/hyperlink" Target="file:///\\arpalazio.local\condivisioni\DIRGEN\DPA\SUP\02_VIA\03_VIA_Reg.%20n.%2021_25.11.2021\Verifiche%20di%20assoggettabilit&#224;\Rep.22_2022_TP%20Tecno%20Polimeri%20S.r.l" TargetMode="External"/><Relationship Id="rId14" Type="http://schemas.openxmlformats.org/officeDocument/2006/relationships/hyperlink" Target="file:///\\arpalazio.local\condivisioni\DIRGEN\DPA\SUP\02_VIA\03_VIA_Reg.%20n.%2021_25.11.2021\Verifiche%20di%20assoggettabilit&#224;\Rep.60_2022_Beton%20Black%20Spa" TargetMode="External"/><Relationship Id="rId22" Type="http://schemas.openxmlformats.org/officeDocument/2006/relationships/hyperlink" Target="file:///\\arpalazio.local\condivisioni\DIRGEN\DPA\SUP\02_VIA\03_VIA_Reg.%20n.%2021_25.11.2021\Verifiche%20di%20assoggettabilit&#224;\Rep.70_2022_ENERGIA%20MINERALS%20(Italia)%20S.r.l" TargetMode="External"/><Relationship Id="rId27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view="pageBreakPreview" zoomScale="85" zoomScaleNormal="85" zoomScaleSheetLayoutView="85" workbookViewId="0">
      <selection activeCell="K58" sqref="K58"/>
    </sheetView>
  </sheetViews>
  <sheetFormatPr defaultColWidth="9.109375" defaultRowHeight="15.6" x14ac:dyDescent="0.25"/>
  <cols>
    <col min="1" max="1" width="4.6640625" style="58" bestFit="1" customWidth="1"/>
    <col min="2" max="2" width="75" style="59" bestFit="1" customWidth="1"/>
    <col min="3" max="3" width="26.109375" style="59" bestFit="1" customWidth="1"/>
    <col min="4" max="4" width="26.6640625" style="59" customWidth="1"/>
    <col min="5" max="5" width="66.5546875" style="59" bestFit="1" customWidth="1"/>
    <col min="6" max="6" width="8.6640625" style="60" bestFit="1" customWidth="1"/>
    <col min="7" max="7" width="29" style="58" bestFit="1" customWidth="1"/>
    <col min="8" max="16384" width="9.109375" style="58"/>
  </cols>
  <sheetData>
    <row r="1" spans="1:5" ht="13.8" x14ac:dyDescent="0.25">
      <c r="B1" s="93" t="s">
        <v>257</v>
      </c>
      <c r="C1" s="93"/>
      <c r="D1" s="93"/>
      <c r="E1" s="58"/>
    </row>
    <row r="2" spans="1:5" ht="13.8" x14ac:dyDescent="0.25">
      <c r="B2" s="94" t="s">
        <v>252</v>
      </c>
      <c r="C2" s="94"/>
      <c r="D2" s="56"/>
      <c r="E2" s="58"/>
    </row>
    <row r="3" spans="1:5" ht="13.8" x14ac:dyDescent="0.25">
      <c r="B3" s="68"/>
      <c r="C3" s="68"/>
      <c r="D3" s="56"/>
      <c r="E3" s="58"/>
    </row>
    <row r="4" spans="1:5" ht="13.8" x14ac:dyDescent="0.25">
      <c r="B4" s="69" t="s">
        <v>258</v>
      </c>
      <c r="C4" s="56"/>
      <c r="D4" s="56"/>
      <c r="E4" s="58"/>
    </row>
    <row r="5" spans="1:5" ht="3.75" customHeight="1" x14ac:dyDescent="0.25">
      <c r="B5" s="61"/>
      <c r="C5" s="58"/>
      <c r="D5" s="58"/>
      <c r="E5" s="58"/>
    </row>
    <row r="6" spans="1:5" x14ac:dyDescent="0.25">
      <c r="A6" s="95" t="s">
        <v>261</v>
      </c>
      <c r="B6" s="95"/>
      <c r="C6" s="95"/>
      <c r="D6" s="95"/>
      <c r="E6" s="95"/>
    </row>
    <row r="7" spans="1:5" ht="17.399999999999999" x14ac:dyDescent="0.25">
      <c r="A7" s="67" t="s">
        <v>259</v>
      </c>
      <c r="B7" s="67" t="s">
        <v>251</v>
      </c>
      <c r="C7" s="67" t="s">
        <v>220</v>
      </c>
      <c r="D7" s="67" t="s">
        <v>5</v>
      </c>
      <c r="E7" s="67" t="s">
        <v>64</v>
      </c>
    </row>
    <row r="8" spans="1:5" ht="14.4" x14ac:dyDescent="0.25">
      <c r="A8" s="70">
        <v>1</v>
      </c>
      <c r="B8" s="66" t="s">
        <v>35</v>
      </c>
      <c r="C8" s="62" t="s">
        <v>221</v>
      </c>
      <c r="D8" s="62" t="s">
        <v>254</v>
      </c>
      <c r="E8" s="57" t="s">
        <v>66</v>
      </c>
    </row>
    <row r="9" spans="1:5" ht="14.4" x14ac:dyDescent="0.25">
      <c r="A9" s="70">
        <v>2</v>
      </c>
      <c r="B9" s="66" t="s">
        <v>140</v>
      </c>
      <c r="C9" s="63" t="s">
        <v>221</v>
      </c>
      <c r="D9" s="62" t="s">
        <v>255</v>
      </c>
      <c r="E9" s="57" t="s">
        <v>74</v>
      </c>
    </row>
    <row r="10" spans="1:5" ht="14.4" x14ac:dyDescent="0.25">
      <c r="A10" s="70">
        <v>3</v>
      </c>
      <c r="B10" s="66" t="s">
        <v>93</v>
      </c>
      <c r="C10" s="63" t="s">
        <v>221</v>
      </c>
      <c r="D10" s="62" t="s">
        <v>255</v>
      </c>
      <c r="E10" s="57" t="s">
        <v>74</v>
      </c>
    </row>
    <row r="11" spans="1:5" ht="14.4" x14ac:dyDescent="0.25">
      <c r="A11" s="70">
        <v>4</v>
      </c>
      <c r="B11" s="66" t="s">
        <v>114</v>
      </c>
      <c r="C11" s="62" t="s">
        <v>221</v>
      </c>
      <c r="D11" s="62" t="s">
        <v>255</v>
      </c>
      <c r="E11" s="57" t="s">
        <v>74</v>
      </c>
    </row>
    <row r="12" spans="1:5" ht="14.4" x14ac:dyDescent="0.25">
      <c r="A12" s="70">
        <v>5</v>
      </c>
      <c r="B12" s="65" t="s">
        <v>235</v>
      </c>
      <c r="C12" s="64" t="s">
        <v>221</v>
      </c>
      <c r="D12" s="62" t="s">
        <v>254</v>
      </c>
      <c r="E12" s="57" t="s">
        <v>77</v>
      </c>
    </row>
    <row r="13" spans="1:5" ht="14.4" x14ac:dyDescent="0.25">
      <c r="A13" s="70">
        <v>6</v>
      </c>
      <c r="B13" s="66" t="s">
        <v>43</v>
      </c>
      <c r="C13" s="62" t="s">
        <v>222</v>
      </c>
      <c r="D13" s="62" t="s">
        <v>29</v>
      </c>
      <c r="E13" s="57" t="s">
        <v>79</v>
      </c>
    </row>
    <row r="14" spans="1:5" ht="14.4" x14ac:dyDescent="0.25">
      <c r="A14" s="70">
        <v>7</v>
      </c>
      <c r="B14" s="66" t="s">
        <v>42</v>
      </c>
      <c r="C14" s="62" t="s">
        <v>222</v>
      </c>
      <c r="D14" s="62" t="s">
        <v>255</v>
      </c>
      <c r="E14" s="57" t="s">
        <v>74</v>
      </c>
    </row>
    <row r="15" spans="1:5" ht="14.4" x14ac:dyDescent="0.25">
      <c r="A15" s="70">
        <v>8</v>
      </c>
      <c r="B15" s="66" t="s">
        <v>38</v>
      </c>
      <c r="C15" s="62" t="s">
        <v>222</v>
      </c>
      <c r="D15" s="62" t="s">
        <v>254</v>
      </c>
      <c r="E15" s="57" t="s">
        <v>67</v>
      </c>
    </row>
    <row r="16" spans="1:5" ht="14.4" x14ac:dyDescent="0.25">
      <c r="A16" s="70">
        <v>9</v>
      </c>
      <c r="B16" s="66" t="s">
        <v>45</v>
      </c>
      <c r="C16" s="62" t="s">
        <v>222</v>
      </c>
      <c r="D16" s="62" t="s">
        <v>255</v>
      </c>
      <c r="E16" s="57" t="s">
        <v>74</v>
      </c>
    </row>
    <row r="17" spans="1:5" ht="14.4" x14ac:dyDescent="0.25">
      <c r="A17" s="70">
        <v>10</v>
      </c>
      <c r="B17" s="66" t="s">
        <v>47</v>
      </c>
      <c r="C17" s="62" t="s">
        <v>222</v>
      </c>
      <c r="D17" s="62" t="s">
        <v>255</v>
      </c>
      <c r="E17" s="57" t="s">
        <v>74</v>
      </c>
    </row>
    <row r="18" spans="1:5" ht="14.4" x14ac:dyDescent="0.25">
      <c r="A18" s="70">
        <v>11</v>
      </c>
      <c r="B18" s="66" t="s">
        <v>34</v>
      </c>
      <c r="C18" s="62" t="s">
        <v>222</v>
      </c>
      <c r="D18" s="62" t="s">
        <v>254</v>
      </c>
      <c r="E18" s="57" t="s">
        <v>79</v>
      </c>
    </row>
    <row r="19" spans="1:5" ht="14.4" x14ac:dyDescent="0.25">
      <c r="A19" s="70">
        <v>12</v>
      </c>
      <c r="B19" s="66" t="s">
        <v>63</v>
      </c>
      <c r="C19" s="62" t="s">
        <v>222</v>
      </c>
      <c r="D19" s="62" t="s">
        <v>255</v>
      </c>
      <c r="E19" s="57" t="s">
        <v>74</v>
      </c>
    </row>
    <row r="20" spans="1:5" ht="14.4" x14ac:dyDescent="0.25">
      <c r="A20" s="70">
        <v>13</v>
      </c>
      <c r="B20" s="66" t="s">
        <v>134</v>
      </c>
      <c r="C20" s="62" t="s">
        <v>222</v>
      </c>
      <c r="D20" s="62" t="s">
        <v>135</v>
      </c>
      <c r="E20" s="57" t="s">
        <v>72</v>
      </c>
    </row>
    <row r="21" spans="1:5" ht="14.4" x14ac:dyDescent="0.25">
      <c r="A21" s="70">
        <v>14</v>
      </c>
      <c r="B21" s="66" t="s">
        <v>131</v>
      </c>
      <c r="C21" s="62" t="s">
        <v>222</v>
      </c>
      <c r="D21" s="62" t="s">
        <v>255</v>
      </c>
      <c r="E21" s="57" t="s">
        <v>74</v>
      </c>
    </row>
    <row r="22" spans="1:5" ht="14.4" x14ac:dyDescent="0.25">
      <c r="A22" s="70">
        <v>15</v>
      </c>
      <c r="B22" s="66" t="s">
        <v>125</v>
      </c>
      <c r="C22" s="62" t="s">
        <v>222</v>
      </c>
      <c r="D22" s="62" t="s">
        <v>255</v>
      </c>
      <c r="E22" s="57" t="s">
        <v>74</v>
      </c>
    </row>
    <row r="23" spans="1:5" ht="14.4" x14ac:dyDescent="0.25">
      <c r="A23" s="70">
        <v>16</v>
      </c>
      <c r="B23" s="66" t="s">
        <v>162</v>
      </c>
      <c r="C23" s="62" t="s">
        <v>222</v>
      </c>
      <c r="D23" s="62" t="s">
        <v>255</v>
      </c>
      <c r="E23" s="57" t="s">
        <v>74</v>
      </c>
    </row>
    <row r="24" spans="1:5" ht="14.4" x14ac:dyDescent="0.25">
      <c r="A24" s="70">
        <v>17</v>
      </c>
      <c r="B24" s="66" t="s">
        <v>190</v>
      </c>
      <c r="C24" s="62" t="s">
        <v>222</v>
      </c>
      <c r="D24" s="62" t="s">
        <v>255</v>
      </c>
      <c r="E24" s="57" t="s">
        <v>74</v>
      </c>
    </row>
    <row r="25" spans="1:5" ht="14.4" x14ac:dyDescent="0.25">
      <c r="A25" s="70">
        <v>18</v>
      </c>
      <c r="B25" s="66" t="s">
        <v>231</v>
      </c>
      <c r="C25" s="62" t="s">
        <v>222</v>
      </c>
      <c r="D25" s="62" t="s">
        <v>254</v>
      </c>
      <c r="E25" s="57" t="s">
        <v>77</v>
      </c>
    </row>
    <row r="26" spans="1:5" ht="14.4" x14ac:dyDescent="0.25">
      <c r="A26" s="70">
        <v>19</v>
      </c>
      <c r="B26" s="66" t="s">
        <v>193</v>
      </c>
      <c r="C26" s="62" t="s">
        <v>222</v>
      </c>
      <c r="D26" s="62" t="s">
        <v>29</v>
      </c>
      <c r="E26" s="57" t="s">
        <v>79</v>
      </c>
    </row>
    <row r="27" spans="1:5" ht="14.4" x14ac:dyDescent="0.25">
      <c r="A27" s="70">
        <v>20</v>
      </c>
      <c r="B27" s="66" t="s">
        <v>205</v>
      </c>
      <c r="C27" s="64" t="s">
        <v>222</v>
      </c>
      <c r="D27" s="62" t="s">
        <v>255</v>
      </c>
      <c r="E27" s="57" t="s">
        <v>74</v>
      </c>
    </row>
    <row r="28" spans="1:5" ht="14.4" x14ac:dyDescent="0.25">
      <c r="A28" s="70">
        <v>21</v>
      </c>
      <c r="B28" s="66" t="s">
        <v>263</v>
      </c>
      <c r="C28" s="62" t="s">
        <v>222</v>
      </c>
      <c r="D28" s="62" t="s">
        <v>255</v>
      </c>
      <c r="E28" s="57" t="s">
        <v>74</v>
      </c>
    </row>
    <row r="29" spans="1:5" ht="14.4" x14ac:dyDescent="0.25">
      <c r="A29" s="70">
        <v>22</v>
      </c>
      <c r="B29" s="66" t="s">
        <v>153</v>
      </c>
      <c r="C29" s="62" t="s">
        <v>223</v>
      </c>
      <c r="D29" s="62" t="s">
        <v>254</v>
      </c>
      <c r="E29" s="57" t="s">
        <v>73</v>
      </c>
    </row>
    <row r="30" spans="1:5" ht="14.4" x14ac:dyDescent="0.25">
      <c r="A30" s="70">
        <v>23</v>
      </c>
      <c r="B30" s="66" t="s">
        <v>107</v>
      </c>
      <c r="C30" s="62" t="s">
        <v>223</v>
      </c>
      <c r="D30" s="62" t="s">
        <v>255</v>
      </c>
      <c r="E30" s="57" t="s">
        <v>74</v>
      </c>
    </row>
    <row r="31" spans="1:5" ht="14.4" x14ac:dyDescent="0.25">
      <c r="A31" s="70">
        <v>24</v>
      </c>
      <c r="B31" s="66" t="s">
        <v>219</v>
      </c>
      <c r="C31" s="62" t="s">
        <v>223</v>
      </c>
      <c r="D31" s="62" t="s">
        <v>253</v>
      </c>
      <c r="E31" s="57" t="s">
        <v>264</v>
      </c>
    </row>
    <row r="32" spans="1:5" ht="14.4" x14ac:dyDescent="0.25">
      <c r="A32" s="70">
        <v>25</v>
      </c>
      <c r="B32" s="66" t="s">
        <v>123</v>
      </c>
      <c r="C32" s="62" t="s">
        <v>224</v>
      </c>
      <c r="D32" s="62" t="s">
        <v>255</v>
      </c>
      <c r="E32" s="57" t="s">
        <v>74</v>
      </c>
    </row>
    <row r="33" spans="1:5" ht="14.4" x14ac:dyDescent="0.25">
      <c r="A33" s="70">
        <v>26</v>
      </c>
      <c r="B33" s="66" t="s">
        <v>41</v>
      </c>
      <c r="C33" s="62" t="s">
        <v>224</v>
      </c>
      <c r="D33" s="62" t="s">
        <v>256</v>
      </c>
      <c r="E33" s="57" t="s">
        <v>78</v>
      </c>
    </row>
    <row r="34" spans="1:5" ht="14.4" x14ac:dyDescent="0.25">
      <c r="A34" s="70">
        <v>27</v>
      </c>
      <c r="B34" s="66" t="s">
        <v>46</v>
      </c>
      <c r="C34" s="62" t="s">
        <v>224</v>
      </c>
      <c r="D34" s="62" t="s">
        <v>254</v>
      </c>
      <c r="E34" s="57" t="s">
        <v>77</v>
      </c>
    </row>
    <row r="35" spans="1:5" ht="14.4" x14ac:dyDescent="0.25">
      <c r="A35" s="70">
        <v>28</v>
      </c>
      <c r="B35" s="66" t="s">
        <v>39</v>
      </c>
      <c r="C35" s="62" t="s">
        <v>224</v>
      </c>
      <c r="D35" s="62" t="s">
        <v>254</v>
      </c>
      <c r="E35" s="57" t="s">
        <v>67</v>
      </c>
    </row>
    <row r="36" spans="1:5" ht="14.4" x14ac:dyDescent="0.25">
      <c r="A36" s="70">
        <v>29</v>
      </c>
      <c r="B36" s="66" t="s">
        <v>36</v>
      </c>
      <c r="C36" s="62" t="s">
        <v>224</v>
      </c>
      <c r="D36" s="62" t="s">
        <v>22</v>
      </c>
      <c r="E36" s="57" t="s">
        <v>69</v>
      </c>
    </row>
    <row r="37" spans="1:5" ht="14.4" x14ac:dyDescent="0.25">
      <c r="A37" s="70">
        <v>30</v>
      </c>
      <c r="B37" s="66" t="s">
        <v>37</v>
      </c>
      <c r="C37" s="62" t="s">
        <v>224</v>
      </c>
      <c r="D37" s="62" t="s">
        <v>254</v>
      </c>
      <c r="E37" s="57" t="s">
        <v>79</v>
      </c>
    </row>
    <row r="38" spans="1:5" ht="14.4" x14ac:dyDescent="0.25">
      <c r="A38" s="70">
        <v>31</v>
      </c>
      <c r="B38" s="66" t="s">
        <v>62</v>
      </c>
      <c r="C38" s="63" t="s">
        <v>224</v>
      </c>
      <c r="D38" s="62" t="s">
        <v>59</v>
      </c>
      <c r="E38" s="57" t="s">
        <v>76</v>
      </c>
    </row>
    <row r="39" spans="1:5" ht="14.4" x14ac:dyDescent="0.25">
      <c r="A39" s="70">
        <v>32</v>
      </c>
      <c r="B39" s="66" t="s">
        <v>61</v>
      </c>
      <c r="C39" s="63" t="s">
        <v>224</v>
      </c>
      <c r="D39" s="62" t="s">
        <v>254</v>
      </c>
      <c r="E39" s="57" t="s">
        <v>68</v>
      </c>
    </row>
    <row r="40" spans="1:5" ht="14.4" x14ac:dyDescent="0.25">
      <c r="A40" s="70">
        <v>33</v>
      </c>
      <c r="B40" s="66" t="s">
        <v>113</v>
      </c>
      <c r="C40" s="62" t="s">
        <v>224</v>
      </c>
      <c r="D40" s="62" t="s">
        <v>256</v>
      </c>
      <c r="E40" s="57" t="s">
        <v>70</v>
      </c>
    </row>
    <row r="41" spans="1:5" ht="14.4" x14ac:dyDescent="0.25">
      <c r="A41" s="70">
        <v>34</v>
      </c>
      <c r="B41" s="66" t="s">
        <v>133</v>
      </c>
      <c r="C41" s="63" t="s">
        <v>224</v>
      </c>
      <c r="D41" s="62" t="s">
        <v>254</v>
      </c>
      <c r="E41" s="57" t="s">
        <v>77</v>
      </c>
    </row>
    <row r="42" spans="1:5" ht="14.4" x14ac:dyDescent="0.25">
      <c r="A42" s="70">
        <v>35</v>
      </c>
      <c r="B42" s="66" t="s">
        <v>132</v>
      </c>
      <c r="C42" s="62" t="s">
        <v>224</v>
      </c>
      <c r="D42" s="62" t="s">
        <v>255</v>
      </c>
      <c r="E42" s="57" t="s">
        <v>74</v>
      </c>
    </row>
    <row r="43" spans="1:5" ht="14.4" x14ac:dyDescent="0.25">
      <c r="A43" s="70">
        <v>36</v>
      </c>
      <c r="B43" s="66" t="s">
        <v>139</v>
      </c>
      <c r="C43" s="63" t="s">
        <v>224</v>
      </c>
      <c r="D43" s="62" t="s">
        <v>255</v>
      </c>
      <c r="E43" s="57" t="s">
        <v>74</v>
      </c>
    </row>
    <row r="44" spans="1:5" ht="14.4" x14ac:dyDescent="0.25">
      <c r="A44" s="70">
        <v>37</v>
      </c>
      <c r="B44" s="66" t="s">
        <v>154</v>
      </c>
      <c r="C44" s="63" t="s">
        <v>224</v>
      </c>
      <c r="D44" s="62" t="s">
        <v>256</v>
      </c>
      <c r="E44" s="57" t="s">
        <v>71</v>
      </c>
    </row>
    <row r="45" spans="1:5" ht="14.4" x14ac:dyDescent="0.25">
      <c r="A45" s="70">
        <v>38</v>
      </c>
      <c r="B45" s="66" t="s">
        <v>156</v>
      </c>
      <c r="C45" s="62" t="s">
        <v>224</v>
      </c>
      <c r="D45" s="62" t="s">
        <v>256</v>
      </c>
      <c r="E45" s="57" t="s">
        <v>65</v>
      </c>
    </row>
    <row r="46" spans="1:5" ht="14.4" x14ac:dyDescent="0.25">
      <c r="A46" s="70">
        <v>39</v>
      </c>
      <c r="B46" s="66" t="s">
        <v>163</v>
      </c>
      <c r="C46" s="62" t="s">
        <v>224</v>
      </c>
      <c r="D46" s="62" t="s">
        <v>256</v>
      </c>
      <c r="E46" s="57" t="s">
        <v>70</v>
      </c>
    </row>
    <row r="47" spans="1:5" ht="14.4" x14ac:dyDescent="0.25">
      <c r="A47" s="70">
        <v>40</v>
      </c>
      <c r="B47" s="65" t="s">
        <v>265</v>
      </c>
      <c r="C47" s="64" t="s">
        <v>224</v>
      </c>
      <c r="D47" s="62" t="s">
        <v>254</v>
      </c>
      <c r="E47" s="57" t="s">
        <v>79</v>
      </c>
    </row>
    <row r="48" spans="1:5" ht="14.4" x14ac:dyDescent="0.25">
      <c r="A48" s="70">
        <v>41</v>
      </c>
      <c r="B48" s="66" t="s">
        <v>237</v>
      </c>
      <c r="C48" s="64" t="s">
        <v>224</v>
      </c>
      <c r="D48" s="62" t="s">
        <v>254</v>
      </c>
      <c r="E48" s="57" t="s">
        <v>79</v>
      </c>
    </row>
    <row r="49" spans="1:5" ht="14.4" x14ac:dyDescent="0.25">
      <c r="A49" s="70">
        <v>42</v>
      </c>
      <c r="B49" s="66" t="s">
        <v>236</v>
      </c>
      <c r="C49" s="62" t="s">
        <v>224</v>
      </c>
      <c r="D49" s="62" t="s">
        <v>255</v>
      </c>
      <c r="E49" s="57" t="s">
        <v>74</v>
      </c>
    </row>
    <row r="50" spans="1:5" ht="14.4" x14ac:dyDescent="0.25">
      <c r="A50" s="70">
        <v>43</v>
      </c>
      <c r="B50" s="66" t="s">
        <v>266</v>
      </c>
      <c r="C50" s="62" t="s">
        <v>224</v>
      </c>
      <c r="D50" s="62" t="s">
        <v>254</v>
      </c>
      <c r="E50" s="57" t="s">
        <v>79</v>
      </c>
    </row>
    <row r="51" spans="1:5" ht="14.4" x14ac:dyDescent="0.25">
      <c r="A51" s="70">
        <v>44</v>
      </c>
      <c r="B51" s="66" t="s">
        <v>267</v>
      </c>
      <c r="C51" s="62" t="s">
        <v>224</v>
      </c>
      <c r="D51" s="62" t="s">
        <v>268</v>
      </c>
      <c r="E51" s="57" t="s">
        <v>269</v>
      </c>
    </row>
    <row r="52" spans="1:5" ht="14.4" x14ac:dyDescent="0.25">
      <c r="A52" s="70">
        <v>45</v>
      </c>
      <c r="B52" s="66" t="s">
        <v>270</v>
      </c>
      <c r="C52" s="62" t="s">
        <v>224</v>
      </c>
      <c r="D52" s="62" t="s">
        <v>254</v>
      </c>
      <c r="E52" s="57" t="s">
        <v>77</v>
      </c>
    </row>
    <row r="53" spans="1:5" ht="14.4" x14ac:dyDescent="0.25">
      <c r="A53" s="70">
        <v>46</v>
      </c>
      <c r="B53" s="66" t="s">
        <v>271</v>
      </c>
      <c r="C53" s="62" t="s">
        <v>224</v>
      </c>
      <c r="D53" s="62" t="s">
        <v>254</v>
      </c>
      <c r="E53" s="57" t="s">
        <v>77</v>
      </c>
    </row>
    <row r="54" spans="1:5" ht="14.4" x14ac:dyDescent="0.25">
      <c r="A54" s="70">
        <v>47</v>
      </c>
      <c r="B54" s="66" t="s">
        <v>272</v>
      </c>
      <c r="C54" s="62" t="s">
        <v>224</v>
      </c>
      <c r="D54" s="62" t="s">
        <v>254</v>
      </c>
      <c r="E54" s="57" t="s">
        <v>79</v>
      </c>
    </row>
    <row r="55" spans="1:5" ht="14.4" x14ac:dyDescent="0.25">
      <c r="A55" s="70">
        <v>48</v>
      </c>
      <c r="B55" s="66" t="s">
        <v>273</v>
      </c>
      <c r="C55" s="62" t="s">
        <v>224</v>
      </c>
      <c r="D55" s="62" t="s">
        <v>254</v>
      </c>
      <c r="E55" s="57" t="s">
        <v>79</v>
      </c>
    </row>
    <row r="56" spans="1:5" ht="14.4" x14ac:dyDescent="0.25">
      <c r="A56" s="70">
        <v>49</v>
      </c>
      <c r="B56" s="66" t="s">
        <v>121</v>
      </c>
      <c r="C56" s="62" t="s">
        <v>225</v>
      </c>
      <c r="D56" s="62" t="s">
        <v>253</v>
      </c>
      <c r="E56" s="57" t="s">
        <v>75</v>
      </c>
    </row>
    <row r="57" spans="1:5" ht="14.4" x14ac:dyDescent="0.25">
      <c r="A57" s="70">
        <v>50</v>
      </c>
      <c r="B57" s="66" t="s">
        <v>40</v>
      </c>
      <c r="C57" s="62" t="s">
        <v>225</v>
      </c>
      <c r="D57" s="62" t="s">
        <v>255</v>
      </c>
      <c r="E57" s="57" t="s">
        <v>74</v>
      </c>
    </row>
    <row r="58" spans="1:5" ht="14.4" x14ac:dyDescent="0.25">
      <c r="A58" s="70">
        <v>51</v>
      </c>
      <c r="B58" s="66" t="s">
        <v>33</v>
      </c>
      <c r="C58" s="62" t="s">
        <v>225</v>
      </c>
      <c r="D58" s="62" t="s">
        <v>253</v>
      </c>
      <c r="E58" s="57" t="s">
        <v>75</v>
      </c>
    </row>
    <row r="59" spans="1:5" ht="14.4" x14ac:dyDescent="0.25">
      <c r="A59" s="70">
        <v>52</v>
      </c>
      <c r="B59" s="66" t="s">
        <v>98</v>
      </c>
      <c r="C59" s="62" t="s">
        <v>225</v>
      </c>
      <c r="D59" s="62" t="s">
        <v>255</v>
      </c>
      <c r="E59" s="57" t="s">
        <v>74</v>
      </c>
    </row>
    <row r="60" spans="1:5" ht="14.4" x14ac:dyDescent="0.25">
      <c r="A60" s="70">
        <v>53</v>
      </c>
      <c r="B60" s="66" t="s">
        <v>111</v>
      </c>
      <c r="C60" s="62" t="s">
        <v>225</v>
      </c>
      <c r="D60" s="62" t="s">
        <v>254</v>
      </c>
      <c r="E60" s="57" t="s">
        <v>67</v>
      </c>
    </row>
    <row r="61" spans="1:5" ht="14.4" x14ac:dyDescent="0.25">
      <c r="A61" s="70">
        <v>54</v>
      </c>
      <c r="B61" s="66" t="s">
        <v>120</v>
      </c>
      <c r="C61" s="62" t="s">
        <v>225</v>
      </c>
      <c r="D61" s="62" t="s">
        <v>255</v>
      </c>
      <c r="E61" s="57" t="s">
        <v>74</v>
      </c>
    </row>
    <row r="62" spans="1:5" ht="14.4" x14ac:dyDescent="0.25">
      <c r="A62" s="70">
        <v>55</v>
      </c>
      <c r="B62" s="66" t="s">
        <v>44</v>
      </c>
      <c r="C62" s="62" t="s">
        <v>225</v>
      </c>
      <c r="D62" s="62" t="s">
        <v>255</v>
      </c>
      <c r="E62" s="57" t="s">
        <v>74</v>
      </c>
    </row>
    <row r="63" spans="1:5" ht="14.4" x14ac:dyDescent="0.25">
      <c r="A63" s="70">
        <v>56</v>
      </c>
      <c r="B63" s="66" t="s">
        <v>60</v>
      </c>
      <c r="C63" s="62" t="s">
        <v>225</v>
      </c>
      <c r="D63" s="62" t="s">
        <v>255</v>
      </c>
      <c r="E63" s="57" t="s">
        <v>74</v>
      </c>
    </row>
    <row r="64" spans="1:5" ht="14.4" x14ac:dyDescent="0.25">
      <c r="A64" s="70">
        <v>57</v>
      </c>
      <c r="B64" s="66" t="s">
        <v>200</v>
      </c>
      <c r="C64" s="62" t="s">
        <v>225</v>
      </c>
      <c r="D64" s="62" t="s">
        <v>255</v>
      </c>
      <c r="E64" s="57" t="s">
        <v>74</v>
      </c>
    </row>
    <row r="65" spans="1:5" ht="14.4" x14ac:dyDescent="0.25">
      <c r="A65" s="70">
        <v>58</v>
      </c>
      <c r="B65" s="66" t="s">
        <v>260</v>
      </c>
      <c r="C65" s="62" t="s">
        <v>225</v>
      </c>
      <c r="D65" s="62" t="s">
        <v>253</v>
      </c>
      <c r="E65" s="57" t="s">
        <v>75</v>
      </c>
    </row>
    <row r="66" spans="1:5" ht="14.4" x14ac:dyDescent="0.25">
      <c r="A66" s="70">
        <v>59</v>
      </c>
      <c r="B66" s="66" t="s">
        <v>159</v>
      </c>
      <c r="C66" s="62" t="s">
        <v>225</v>
      </c>
      <c r="D66" s="62" t="s">
        <v>256</v>
      </c>
      <c r="E66" s="57" t="s">
        <v>70</v>
      </c>
    </row>
    <row r="67" spans="1:5" ht="14.4" x14ac:dyDescent="0.25">
      <c r="A67" s="70">
        <v>60</v>
      </c>
      <c r="B67" s="66" t="s">
        <v>274</v>
      </c>
      <c r="C67" s="62" t="s">
        <v>225</v>
      </c>
      <c r="D67" s="62" t="s">
        <v>254</v>
      </c>
      <c r="E67" s="57" t="s">
        <v>73</v>
      </c>
    </row>
    <row r="68" spans="1:5" ht="14.4" x14ac:dyDescent="0.25">
      <c r="A68" s="70">
        <v>61</v>
      </c>
      <c r="B68" s="66" t="s">
        <v>206</v>
      </c>
      <c r="C68" s="62" t="s">
        <v>225</v>
      </c>
      <c r="D68" s="62" t="s">
        <v>254</v>
      </c>
      <c r="E68" s="57" t="s">
        <v>73</v>
      </c>
    </row>
    <row r="69" spans="1:5" ht="14.4" x14ac:dyDescent="0.25">
      <c r="A69" s="70">
        <v>62</v>
      </c>
      <c r="B69" s="66" t="s">
        <v>192</v>
      </c>
      <c r="C69" s="62" t="s">
        <v>225</v>
      </c>
      <c r="D69" s="62" t="s">
        <v>255</v>
      </c>
      <c r="E69" s="57" t="s">
        <v>74</v>
      </c>
    </row>
    <row r="70" spans="1:5" ht="14.4" x14ac:dyDescent="0.25">
      <c r="A70" s="70">
        <v>63</v>
      </c>
      <c r="B70" s="66" t="s">
        <v>232</v>
      </c>
      <c r="C70" s="62" t="s">
        <v>225</v>
      </c>
      <c r="D70" s="62" t="s">
        <v>253</v>
      </c>
      <c r="E70" s="57" t="s">
        <v>264</v>
      </c>
    </row>
    <row r="71" spans="1:5" ht="14.4" x14ac:dyDescent="0.25">
      <c r="A71" s="70">
        <v>64</v>
      </c>
      <c r="B71" s="66" t="s">
        <v>275</v>
      </c>
      <c r="C71" s="62" t="s">
        <v>225</v>
      </c>
      <c r="D71" s="62" t="s">
        <v>255</v>
      </c>
      <c r="E71" s="57" t="s">
        <v>74</v>
      </c>
    </row>
    <row r="72" spans="1:5" ht="14.4" x14ac:dyDescent="0.25">
      <c r="A72" s="70">
        <v>65</v>
      </c>
      <c r="B72" s="66" t="s">
        <v>276</v>
      </c>
      <c r="C72" s="62" t="s">
        <v>225</v>
      </c>
      <c r="D72" s="62" t="s">
        <v>253</v>
      </c>
      <c r="E72" s="57" t="s">
        <v>264</v>
      </c>
    </row>
    <row r="73" spans="1:5" ht="14.4" x14ac:dyDescent="0.25">
      <c r="A73" s="70">
        <v>66</v>
      </c>
      <c r="B73" s="66" t="s">
        <v>277</v>
      </c>
      <c r="C73" s="62" t="s">
        <v>225</v>
      </c>
      <c r="D73" s="62" t="s">
        <v>254</v>
      </c>
      <c r="E73" s="57" t="s">
        <v>77</v>
      </c>
    </row>
    <row r="74" spans="1:5" ht="14.4" x14ac:dyDescent="0.25">
      <c r="A74" s="86"/>
      <c r="B74" s="87"/>
      <c r="C74" s="88"/>
      <c r="D74" s="88"/>
      <c r="E74" s="89"/>
    </row>
    <row r="75" spans="1:5" x14ac:dyDescent="0.25">
      <c r="B75" s="58"/>
      <c r="C75" s="58"/>
    </row>
    <row r="76" spans="1:5" x14ac:dyDescent="0.25">
      <c r="B76" s="58"/>
      <c r="C76" s="58"/>
    </row>
    <row r="77" spans="1:5" x14ac:dyDescent="0.25">
      <c r="B77" s="58"/>
      <c r="C77" s="58"/>
    </row>
    <row r="78" spans="1:5" x14ac:dyDescent="0.25">
      <c r="B78" s="58"/>
      <c r="C78" s="58"/>
    </row>
    <row r="79" spans="1:5" x14ac:dyDescent="0.25">
      <c r="B79" s="58"/>
      <c r="C79" s="58"/>
    </row>
    <row r="80" spans="1:5" x14ac:dyDescent="0.25">
      <c r="B80" s="58"/>
      <c r="C80" s="58"/>
    </row>
    <row r="81" spans="2:3" x14ac:dyDescent="0.25">
      <c r="B81" s="58"/>
      <c r="C81" s="58"/>
    </row>
    <row r="82" spans="2:3" x14ac:dyDescent="0.25">
      <c r="B82" s="58"/>
      <c r="C82" s="58"/>
    </row>
    <row r="83" spans="2:3" x14ac:dyDescent="0.25">
      <c r="B83" s="58"/>
      <c r="C83" s="58"/>
    </row>
    <row r="84" spans="2:3" x14ac:dyDescent="0.25">
      <c r="B84" s="58"/>
      <c r="C84" s="58"/>
    </row>
    <row r="85" spans="2:3" x14ac:dyDescent="0.25">
      <c r="B85" s="58"/>
      <c r="C85" s="58"/>
    </row>
    <row r="86" spans="2:3" x14ac:dyDescent="0.25">
      <c r="B86" s="58"/>
      <c r="C86" s="58"/>
    </row>
    <row r="87" spans="2:3" x14ac:dyDescent="0.25">
      <c r="B87" s="58"/>
      <c r="C87" s="58"/>
    </row>
    <row r="88" spans="2:3" x14ac:dyDescent="0.25">
      <c r="B88" s="58"/>
      <c r="C88" s="58"/>
    </row>
    <row r="89" spans="2:3" x14ac:dyDescent="0.25">
      <c r="B89" s="58"/>
      <c r="C89" s="58"/>
    </row>
    <row r="90" spans="2:3" x14ac:dyDescent="0.25">
      <c r="B90" s="58"/>
      <c r="C90" s="58"/>
    </row>
    <row r="91" spans="2:3" x14ac:dyDescent="0.25">
      <c r="B91" s="58"/>
      <c r="C91" s="58"/>
    </row>
    <row r="92" spans="2:3" x14ac:dyDescent="0.25">
      <c r="B92" s="58"/>
      <c r="C92" s="58"/>
    </row>
    <row r="93" spans="2:3" x14ac:dyDescent="0.25">
      <c r="B93" s="58"/>
      <c r="C93" s="58"/>
    </row>
    <row r="94" spans="2:3" x14ac:dyDescent="0.25">
      <c r="B94" s="58"/>
      <c r="C94" s="58"/>
    </row>
    <row r="95" spans="2:3" x14ac:dyDescent="0.25">
      <c r="B95" s="58"/>
      <c r="C95" s="58"/>
    </row>
    <row r="96" spans="2:3" x14ac:dyDescent="0.25">
      <c r="B96" s="58"/>
      <c r="C96" s="58"/>
    </row>
    <row r="97" spans="2:3" x14ac:dyDescent="0.25">
      <c r="B97" s="58"/>
      <c r="C97" s="58"/>
    </row>
    <row r="98" spans="2:3" x14ac:dyDescent="0.25">
      <c r="B98" s="58"/>
      <c r="C98" s="58"/>
    </row>
    <row r="99" spans="2:3" x14ac:dyDescent="0.25">
      <c r="B99" s="58"/>
      <c r="C99" s="58"/>
    </row>
    <row r="100" spans="2:3" x14ac:dyDescent="0.25">
      <c r="B100" s="58"/>
      <c r="C100" s="58"/>
    </row>
    <row r="101" spans="2:3" x14ac:dyDescent="0.25">
      <c r="B101" s="58"/>
      <c r="C101" s="58"/>
    </row>
    <row r="102" spans="2:3" x14ac:dyDescent="0.25">
      <c r="B102" s="58"/>
      <c r="C102" s="58"/>
    </row>
    <row r="103" spans="2:3" x14ac:dyDescent="0.25">
      <c r="B103" s="58"/>
      <c r="C103" s="58"/>
    </row>
    <row r="104" spans="2:3" x14ac:dyDescent="0.25">
      <c r="B104" s="58"/>
      <c r="C104" s="58"/>
    </row>
    <row r="105" spans="2:3" x14ac:dyDescent="0.25">
      <c r="B105" s="58"/>
      <c r="C105" s="58"/>
    </row>
    <row r="106" spans="2:3" x14ac:dyDescent="0.25">
      <c r="B106" s="58"/>
      <c r="C106" s="58"/>
    </row>
    <row r="107" spans="2:3" x14ac:dyDescent="0.25">
      <c r="B107" s="58"/>
      <c r="C107" s="58"/>
    </row>
    <row r="108" spans="2:3" x14ac:dyDescent="0.25">
      <c r="B108" s="58"/>
      <c r="C108" s="58"/>
    </row>
    <row r="109" spans="2:3" x14ac:dyDescent="0.25">
      <c r="B109" s="58"/>
      <c r="C109" s="58"/>
    </row>
    <row r="110" spans="2:3" x14ac:dyDescent="0.25">
      <c r="B110" s="58"/>
      <c r="C110" s="58"/>
    </row>
    <row r="111" spans="2:3" x14ac:dyDescent="0.25">
      <c r="B111" s="58"/>
      <c r="C111" s="58"/>
    </row>
    <row r="112" spans="2:3" x14ac:dyDescent="0.25">
      <c r="B112" s="58"/>
      <c r="C112" s="58"/>
    </row>
    <row r="113" spans="2:3" x14ac:dyDescent="0.25">
      <c r="B113" s="58"/>
      <c r="C113" s="58"/>
    </row>
    <row r="114" spans="2:3" x14ac:dyDescent="0.25">
      <c r="B114" s="58"/>
      <c r="C114" s="58"/>
    </row>
    <row r="115" spans="2:3" x14ac:dyDescent="0.25">
      <c r="B115" s="58"/>
      <c r="C115" s="58"/>
    </row>
    <row r="116" spans="2:3" x14ac:dyDescent="0.25">
      <c r="B116" s="58"/>
      <c r="C116" s="58"/>
    </row>
    <row r="117" spans="2:3" x14ac:dyDescent="0.25">
      <c r="B117" s="58"/>
      <c r="C117" s="58"/>
    </row>
    <row r="118" spans="2:3" x14ac:dyDescent="0.25">
      <c r="B118" s="58"/>
      <c r="C118" s="58"/>
    </row>
    <row r="119" spans="2:3" x14ac:dyDescent="0.25">
      <c r="B119" s="58"/>
      <c r="C119" s="58"/>
    </row>
    <row r="120" spans="2:3" x14ac:dyDescent="0.25">
      <c r="B120" s="58"/>
      <c r="C120" s="58"/>
    </row>
    <row r="121" spans="2:3" x14ac:dyDescent="0.25">
      <c r="B121" s="58"/>
      <c r="C121" s="58"/>
    </row>
    <row r="122" spans="2:3" x14ac:dyDescent="0.25">
      <c r="B122" s="58"/>
      <c r="C122" s="58"/>
    </row>
    <row r="123" spans="2:3" x14ac:dyDescent="0.25">
      <c r="B123" s="58"/>
      <c r="C123" s="58"/>
    </row>
    <row r="124" spans="2:3" x14ac:dyDescent="0.25">
      <c r="B124" s="58"/>
      <c r="C124" s="58"/>
    </row>
    <row r="125" spans="2:3" x14ac:dyDescent="0.25">
      <c r="B125" s="58"/>
      <c r="C125" s="58"/>
    </row>
    <row r="126" spans="2:3" x14ac:dyDescent="0.25">
      <c r="B126" s="58"/>
      <c r="C126" s="58"/>
    </row>
    <row r="127" spans="2:3" x14ac:dyDescent="0.25">
      <c r="B127" s="58"/>
      <c r="C127" s="58"/>
    </row>
    <row r="128" spans="2:3" x14ac:dyDescent="0.25">
      <c r="B128" s="58"/>
      <c r="C128" s="58"/>
    </row>
    <row r="129" spans="2:3" x14ac:dyDescent="0.25">
      <c r="B129" s="58"/>
      <c r="C129" s="58"/>
    </row>
    <row r="130" spans="2:3" x14ac:dyDescent="0.25">
      <c r="B130" s="58"/>
      <c r="C130" s="58"/>
    </row>
    <row r="131" spans="2:3" x14ac:dyDescent="0.25">
      <c r="B131" s="58"/>
      <c r="C131" s="58"/>
    </row>
    <row r="132" spans="2:3" x14ac:dyDescent="0.25">
      <c r="B132" s="58"/>
      <c r="C132" s="58"/>
    </row>
    <row r="133" spans="2:3" x14ac:dyDescent="0.25">
      <c r="B133" s="58"/>
      <c r="C133" s="58"/>
    </row>
    <row r="134" spans="2:3" x14ac:dyDescent="0.25">
      <c r="B134" s="58"/>
      <c r="C134" s="58"/>
    </row>
    <row r="135" spans="2:3" x14ac:dyDescent="0.25">
      <c r="B135" s="58"/>
      <c r="C135" s="58"/>
    </row>
    <row r="136" spans="2:3" x14ac:dyDescent="0.25">
      <c r="B136" s="58"/>
      <c r="C136" s="58"/>
    </row>
    <row r="137" spans="2:3" x14ac:dyDescent="0.25">
      <c r="B137" s="58"/>
      <c r="C137" s="58"/>
    </row>
    <row r="138" spans="2:3" x14ac:dyDescent="0.25">
      <c r="B138" s="58"/>
      <c r="C138" s="58"/>
    </row>
    <row r="139" spans="2:3" x14ac:dyDescent="0.25">
      <c r="B139" s="58"/>
      <c r="C139" s="58"/>
    </row>
    <row r="140" spans="2:3" x14ac:dyDescent="0.25">
      <c r="B140" s="58"/>
      <c r="C140" s="58"/>
    </row>
    <row r="141" spans="2:3" x14ac:dyDescent="0.25">
      <c r="B141" s="58"/>
      <c r="C141" s="58"/>
    </row>
    <row r="142" spans="2:3" x14ac:dyDescent="0.25">
      <c r="B142" s="58"/>
      <c r="C142" s="58"/>
    </row>
    <row r="143" spans="2:3" x14ac:dyDescent="0.25">
      <c r="B143" s="58"/>
      <c r="C143" s="58"/>
    </row>
    <row r="144" spans="2:3" x14ac:dyDescent="0.25">
      <c r="B144" s="58"/>
      <c r="C144" s="58"/>
    </row>
    <row r="145" spans="2:3" x14ac:dyDescent="0.25">
      <c r="B145" s="58"/>
      <c r="C145" s="58"/>
    </row>
    <row r="146" spans="2:3" x14ac:dyDescent="0.25">
      <c r="B146" s="58"/>
      <c r="C146" s="58"/>
    </row>
    <row r="147" spans="2:3" x14ac:dyDescent="0.25">
      <c r="B147" s="58"/>
      <c r="C147" s="58"/>
    </row>
    <row r="148" spans="2:3" x14ac:dyDescent="0.25">
      <c r="B148" s="58"/>
      <c r="C148" s="58"/>
    </row>
    <row r="149" spans="2:3" x14ac:dyDescent="0.25">
      <c r="B149" s="58"/>
      <c r="C149" s="58"/>
    </row>
    <row r="150" spans="2:3" x14ac:dyDescent="0.25">
      <c r="B150" s="58"/>
      <c r="C150" s="58"/>
    </row>
    <row r="151" spans="2:3" x14ac:dyDescent="0.25">
      <c r="B151" s="58"/>
      <c r="C151" s="58"/>
    </row>
    <row r="152" spans="2:3" x14ac:dyDescent="0.25">
      <c r="B152" s="58"/>
      <c r="C152" s="58"/>
    </row>
    <row r="153" spans="2:3" x14ac:dyDescent="0.25">
      <c r="B153" s="58"/>
      <c r="C153" s="58"/>
    </row>
    <row r="154" spans="2:3" x14ac:dyDescent="0.25">
      <c r="B154" s="58"/>
      <c r="C154" s="58"/>
    </row>
  </sheetData>
  <sheetProtection formatCells="0" insertRows="0" deleteRows="0" sort="0" autoFilter="0"/>
  <autoFilter ref="A7:E73"/>
  <sortState ref="B9:E62">
    <sortCondition ref="C9:C62"/>
  </sortState>
  <mergeCells count="3">
    <mergeCell ref="B1:D1"/>
    <mergeCell ref="B2:C2"/>
    <mergeCell ref="A6:E6"/>
  </mergeCells>
  <phoneticPr fontId="0" type="noConversion"/>
  <dataValidations xWindow="971" yWindow="426" count="3">
    <dataValidation type="list" allowBlank="1" showInputMessage="1" showErrorMessage="1" prompt="Selezionare tipologia di progetto" sqref="D63:D64 E49:E64 E8:E44">
      <formula1>#REF!</formula1>
    </dataValidation>
    <dataValidation type="list" allowBlank="1" showInputMessage="1" showErrorMessage="1" sqref="C49:C62 C8:C44">
      <formula1>#REF!</formula1>
    </dataValidation>
    <dataValidation allowBlank="1" showInputMessage="1" showErrorMessage="1" prompt="Selezionare tipologia di progetto" sqref="D49:D62 D8:D44"/>
  </dataValidations>
  <hyperlinks>
    <hyperlink ref="B2:C2" r:id="rId1" display="https://www.regione.lazio.it/cittadini/tutela-ambientale-difesa-suolo/valutazione-impatto-ambientale"/>
  </hyperlinks>
  <printOptions horizontalCentered="1"/>
  <pageMargins left="0.78740157480314965" right="0.78740157480314965" top="1.3385826771653544" bottom="0.94488188976377963" header="0.19685039370078741" footer="0.19685039370078741"/>
  <pageSetup paperSize="9" scale="62" orientation="landscape" r:id="rId2"/>
  <headerFooter>
    <oddHeader>&amp;L&amp;G&amp;R&amp;G</oddHeader>
    <oddFooter>&amp;L&amp;11Dipartimento Pressioni sull’Ambiente - Servizio supporto tecnico ai processi autorizzatori - Unità valutazioni ambientali&amp;R&amp;11gennaio 2023</oddFooter>
  </headerFooter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3" operator="containsText" id="{1D8FD87C-E260-49F1-83E2-31D0DF5CD836}">
            <xm:f>NOT(ISERROR(SEARCH(#REF!,B15)))</xm:f>
            <xm:f>#REF!</xm:f>
            <x14:dxf>
              <font>
                <b val="0"/>
                <i val="0"/>
                <color theme="9" tint="-0.499984740745262"/>
              </font>
              <fill>
                <patternFill>
                  <bgColor rgb="FFFFC000"/>
                </patternFill>
              </fill>
            </x14:dxf>
          </x14:cfRule>
          <x14:cfRule type="containsText" priority="154" operator="containsText" id="{C5320AA0-4BEB-4E07-9CE7-4142105AD1D5}">
            <xm:f>NOT(ISERROR(SEARCH(#REF!,B15)))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5" operator="containsText" id="{54F5344F-354B-4225-9ED4-11E9708C28A6}">
            <xm:f>NOT(ISERROR(SEARCH(#REF!,B15)))</xm:f>
            <xm:f>#REF!</xm:f>
            <x14:dxf>
              <font>
                <color rgb="FF9C6500"/>
              </font>
              <fill>
                <patternFill>
                  <bgColor rgb="FFFFFF00"/>
                </patternFill>
              </fill>
            </x14:dxf>
          </x14:cfRule>
          <xm:sqref>B21:C21 B28:C28 B15:C15 B23:C23 B41:C41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7"/>
  <sheetViews>
    <sheetView view="pageBreakPreview" zoomScaleNormal="85" zoomScaleSheetLayoutView="100" workbookViewId="0">
      <selection activeCell="I45" sqref="I45"/>
    </sheetView>
  </sheetViews>
  <sheetFormatPr defaultColWidth="9.109375" defaultRowHeight="13.2" x14ac:dyDescent="0.25"/>
  <cols>
    <col min="1" max="1" width="2.5546875" style="71" customWidth="1"/>
    <col min="2" max="2" width="19.33203125" style="71" bestFit="1" customWidth="1"/>
    <col min="3" max="3" width="14.88671875" style="71" bestFit="1" customWidth="1"/>
    <col min="4" max="4" width="16.6640625" style="71" bestFit="1" customWidth="1"/>
    <col min="5" max="5" width="10.5546875" style="71" bestFit="1" customWidth="1"/>
    <col min="6" max="6" width="13.88671875" style="71" bestFit="1" customWidth="1"/>
    <col min="7" max="7" width="19.33203125" style="71" bestFit="1" customWidth="1"/>
    <col min="8" max="8" width="14" style="71" bestFit="1" customWidth="1"/>
    <col min="9" max="9" width="24.88671875" style="71" bestFit="1" customWidth="1"/>
    <col min="10" max="10" width="16" style="71" bestFit="1" customWidth="1"/>
    <col min="11" max="11" width="9.109375" style="71" hidden="1" customWidth="1"/>
    <col min="12" max="15" width="9.109375" style="71"/>
    <col min="16" max="16" width="88.109375" style="71" bestFit="1" customWidth="1"/>
    <col min="17" max="17" width="10.5546875" style="71" bestFit="1" customWidth="1"/>
    <col min="18" max="16384" width="9.109375" style="71"/>
  </cols>
  <sheetData>
    <row r="3" spans="2:11" ht="15.75" customHeight="1" x14ac:dyDescent="0.25">
      <c r="B3" s="96" t="s">
        <v>262</v>
      </c>
      <c r="C3" s="97"/>
      <c r="D3" s="97"/>
      <c r="E3" s="97"/>
      <c r="F3" s="97"/>
      <c r="G3" s="97"/>
      <c r="H3" s="97"/>
      <c r="I3" s="97"/>
      <c r="J3" s="98"/>
      <c r="K3" s="56"/>
    </row>
    <row r="4" spans="2:11" ht="21" customHeight="1" x14ac:dyDescent="0.25">
      <c r="B4" s="73" t="s">
        <v>243</v>
      </c>
      <c r="C4" s="73" t="s">
        <v>244</v>
      </c>
      <c r="D4" s="73" t="s">
        <v>245</v>
      </c>
      <c r="E4" s="73" t="s">
        <v>246</v>
      </c>
      <c r="F4" s="73" t="s">
        <v>247</v>
      </c>
      <c r="G4" s="73" t="s">
        <v>248</v>
      </c>
      <c r="H4" s="73" t="s">
        <v>249</v>
      </c>
      <c r="I4" s="73" t="s">
        <v>268</v>
      </c>
      <c r="J4" s="73" t="s">
        <v>29</v>
      </c>
      <c r="K4" s="56" t="s">
        <v>250</v>
      </c>
    </row>
    <row r="5" spans="2:11" ht="13.8" x14ac:dyDescent="0.25">
      <c r="B5" s="79">
        <f>COUNTIF('Progetti VIA Lazio'!D8:D73,"Impianti allevamento")</f>
        <v>1</v>
      </c>
      <c r="C5" s="79">
        <f>COUNTIF('Progetti VIA Lazio'!D8:D73,"autodemolitore")</f>
        <v>1</v>
      </c>
      <c r="D5" s="79">
        <f>COUNTIF('Progetti VIA Lazio'!D8:D73,"Attività estrattiva")</f>
        <v>6</v>
      </c>
      <c r="E5" s="79">
        <f>COUNTIF('Progetti VIA Lazio'!D8:D73,"depuratore")</f>
        <v>1</v>
      </c>
      <c r="F5" s="79">
        <f>COUNTIF('Progetti VIA Lazio'!D8:D73,"Impianto eolico")</f>
        <v>6</v>
      </c>
      <c r="G5" s="79">
        <f>COUNTIF('Progetti VIA Lazio'!D8:D73,"Impianto fotovoltaico")</f>
        <v>26</v>
      </c>
      <c r="H5" s="79">
        <f>COUNTIF('Progetti VIA Lazio'!D8:D73,"Impianto rifiuti")</f>
        <v>22</v>
      </c>
      <c r="I5" s="79">
        <f>COUNTIF('Progetti VIA Lazio'!D8:D73,"Impianto industria chimica")</f>
        <v>1</v>
      </c>
      <c r="J5" s="79">
        <f>COUNTIF('Progetti VIA Lazio'!D8:D73,"Riassetto urbano")</f>
        <v>2</v>
      </c>
      <c r="K5" s="56">
        <f>SUM(B5:J5)</f>
        <v>66</v>
      </c>
    </row>
    <row r="6" spans="2:11" ht="13.8" x14ac:dyDescent="0.25">
      <c r="B6" s="80">
        <f t="shared" ref="B6:J6" si="0">B5/$K5</f>
        <v>1.5151515151515152E-2</v>
      </c>
      <c r="C6" s="80">
        <f t="shared" si="0"/>
        <v>1.5151515151515152E-2</v>
      </c>
      <c r="D6" s="80">
        <f t="shared" si="0"/>
        <v>9.0909090909090912E-2</v>
      </c>
      <c r="E6" s="80">
        <f t="shared" si="0"/>
        <v>1.5151515151515152E-2</v>
      </c>
      <c r="F6" s="80">
        <f t="shared" si="0"/>
        <v>9.0909090909090912E-2</v>
      </c>
      <c r="G6" s="80">
        <f t="shared" si="0"/>
        <v>0.39393939393939392</v>
      </c>
      <c r="H6" s="80">
        <f t="shared" si="0"/>
        <v>0.33333333333333331</v>
      </c>
      <c r="I6" s="80">
        <f t="shared" si="0"/>
        <v>1.5151515151515152E-2</v>
      </c>
      <c r="J6" s="80">
        <f t="shared" si="0"/>
        <v>3.0303030303030304E-2</v>
      </c>
      <c r="K6" s="72">
        <f>SUM(B6:J6)</f>
        <v>1</v>
      </c>
    </row>
    <row r="8" spans="2:11" ht="14.4" x14ac:dyDescent="0.25">
      <c r="B8" s="99" t="s">
        <v>278</v>
      </c>
      <c r="C8" s="97"/>
      <c r="D8" s="97"/>
      <c r="E8" s="97"/>
      <c r="F8" s="97"/>
      <c r="G8" s="97"/>
      <c r="H8" s="98"/>
    </row>
    <row r="9" spans="2:11" ht="14.4" x14ac:dyDescent="0.25">
      <c r="B9" s="75"/>
      <c r="C9" s="73" t="s">
        <v>221</v>
      </c>
      <c r="D9" s="73" t="s">
        <v>222</v>
      </c>
      <c r="E9" s="73" t="s">
        <v>223</v>
      </c>
      <c r="F9" s="73" t="s">
        <v>224</v>
      </c>
      <c r="G9" s="73" t="s">
        <v>225</v>
      </c>
      <c r="H9" s="73" t="s">
        <v>250</v>
      </c>
    </row>
    <row r="10" spans="2:11" ht="14.4" x14ac:dyDescent="0.25">
      <c r="B10" s="73" t="str">
        <f>B4</f>
        <v>Allevamenti</v>
      </c>
      <c r="C10" s="76"/>
      <c r="D10" s="76">
        <v>1</v>
      </c>
      <c r="E10" s="76"/>
      <c r="F10" s="76"/>
      <c r="G10" s="76"/>
      <c r="H10" s="82">
        <f>SUM(C10:G10)</f>
        <v>1</v>
      </c>
    </row>
    <row r="11" spans="2:11" ht="14.4" x14ac:dyDescent="0.25">
      <c r="B11" s="73" t="str">
        <f>C4</f>
        <v>Autodemolitori</v>
      </c>
      <c r="C11" s="77"/>
      <c r="D11" s="77"/>
      <c r="E11" s="77"/>
      <c r="F11" s="77">
        <v>1</v>
      </c>
      <c r="G11" s="77"/>
      <c r="H11" s="83">
        <f t="shared" ref="H11:H18" si="1">SUM(C11:G11)</f>
        <v>1</v>
      </c>
    </row>
    <row r="12" spans="2:11" ht="14.4" x14ac:dyDescent="0.25">
      <c r="B12" s="73" t="str">
        <f>D4</f>
        <v>Attività estrattive</v>
      </c>
      <c r="C12" s="77"/>
      <c r="D12" s="77"/>
      <c r="E12" s="77"/>
      <c r="F12" s="77">
        <v>5</v>
      </c>
      <c r="G12" s="77">
        <v>1</v>
      </c>
      <c r="H12" s="83">
        <f t="shared" si="1"/>
        <v>6</v>
      </c>
    </row>
    <row r="13" spans="2:11" ht="14.4" x14ac:dyDescent="0.25">
      <c r="B13" s="73" t="str">
        <f>E4</f>
        <v>Depuratori</v>
      </c>
      <c r="C13" s="77"/>
      <c r="D13" s="77"/>
      <c r="E13" s="77"/>
      <c r="F13" s="77">
        <v>1</v>
      </c>
      <c r="G13" s="77"/>
      <c r="H13" s="83">
        <f t="shared" si="1"/>
        <v>1</v>
      </c>
    </row>
    <row r="14" spans="2:11" ht="14.4" x14ac:dyDescent="0.25">
      <c r="B14" s="73" t="str">
        <f>F4</f>
        <v>Impianti eolici</v>
      </c>
      <c r="C14" s="77"/>
      <c r="D14" s="77"/>
      <c r="E14" s="77">
        <v>1</v>
      </c>
      <c r="F14" s="77"/>
      <c r="G14" s="77">
        <v>5</v>
      </c>
      <c r="H14" s="83">
        <f t="shared" si="1"/>
        <v>6</v>
      </c>
    </row>
    <row r="15" spans="2:11" ht="14.4" x14ac:dyDescent="0.25">
      <c r="B15" s="73" t="str">
        <f>G4</f>
        <v>Impianti fotovoltaici</v>
      </c>
      <c r="C15" s="77">
        <v>3</v>
      </c>
      <c r="D15" s="77">
        <v>10</v>
      </c>
      <c r="E15" s="77">
        <v>1</v>
      </c>
      <c r="F15" s="77">
        <v>4</v>
      </c>
      <c r="G15" s="77">
        <v>8</v>
      </c>
      <c r="H15" s="83">
        <f t="shared" si="1"/>
        <v>26</v>
      </c>
    </row>
    <row r="16" spans="2:11" ht="14.4" x14ac:dyDescent="0.25">
      <c r="B16" s="73" t="str">
        <f>H4</f>
        <v>Impianti rifiuti</v>
      </c>
      <c r="C16" s="77">
        <v>2</v>
      </c>
      <c r="D16" s="77">
        <v>3</v>
      </c>
      <c r="E16" s="77">
        <v>1</v>
      </c>
      <c r="F16" s="77">
        <v>12</v>
      </c>
      <c r="G16" s="77">
        <v>4</v>
      </c>
      <c r="H16" s="83">
        <f t="shared" si="1"/>
        <v>22</v>
      </c>
    </row>
    <row r="17" spans="2:8" ht="28.8" x14ac:dyDescent="0.25">
      <c r="B17" s="73" t="s">
        <v>268</v>
      </c>
      <c r="C17" s="90"/>
      <c r="D17" s="90"/>
      <c r="E17" s="90"/>
      <c r="F17" s="90">
        <v>1</v>
      </c>
      <c r="G17" s="90"/>
      <c r="H17" s="83">
        <f t="shared" si="1"/>
        <v>1</v>
      </c>
    </row>
    <row r="18" spans="2:8" ht="14.4" x14ac:dyDescent="0.25">
      <c r="B18" s="73" t="str">
        <f>J4</f>
        <v>Riassetto urbano</v>
      </c>
      <c r="C18" s="78"/>
      <c r="D18" s="78">
        <v>2</v>
      </c>
      <c r="E18" s="78"/>
      <c r="F18" s="78"/>
      <c r="G18" s="78"/>
      <c r="H18" s="84">
        <f t="shared" si="1"/>
        <v>2</v>
      </c>
    </row>
    <row r="19" spans="2:8" ht="14.4" x14ac:dyDescent="0.25">
      <c r="B19" s="74" t="s">
        <v>250</v>
      </c>
      <c r="C19" s="81">
        <f>SUM(C10:C18)</f>
        <v>5</v>
      </c>
      <c r="D19" s="81">
        <f t="shared" ref="D19:E19" si="2">SUM(D10:D18)</f>
        <v>16</v>
      </c>
      <c r="E19" s="81">
        <f t="shared" si="2"/>
        <v>3</v>
      </c>
      <c r="F19" s="81">
        <f>SUM(F10:F18)</f>
        <v>24</v>
      </c>
      <c r="G19" s="81">
        <f>SUM(G10:G18)</f>
        <v>18</v>
      </c>
      <c r="H19" s="70">
        <f>SUM(H10:H18)</f>
        <v>66</v>
      </c>
    </row>
    <row r="36" spans="9:10" ht="14.4" x14ac:dyDescent="0.25">
      <c r="I36" s="91"/>
    </row>
    <row r="37" spans="9:10" ht="14.4" x14ac:dyDescent="0.25">
      <c r="I37" s="91"/>
    </row>
    <row r="38" spans="9:10" ht="13.8" x14ac:dyDescent="0.25">
      <c r="I38" s="85"/>
    </row>
    <row r="39" spans="9:10" ht="13.8" x14ac:dyDescent="0.25">
      <c r="I39" s="85"/>
    </row>
    <row r="40" spans="9:10" ht="13.8" x14ac:dyDescent="0.25">
      <c r="I40" s="85"/>
    </row>
    <row r="41" spans="9:10" ht="13.8" x14ac:dyDescent="0.25">
      <c r="I41" s="85"/>
    </row>
    <row r="42" spans="9:10" ht="13.8" x14ac:dyDescent="0.25">
      <c r="I42" s="85"/>
    </row>
    <row r="43" spans="9:10" ht="15" customHeight="1" x14ac:dyDescent="0.25">
      <c r="I43" s="85"/>
    </row>
    <row r="44" spans="9:10" ht="13.8" x14ac:dyDescent="0.25">
      <c r="I44" s="92"/>
    </row>
    <row r="45" spans="9:10" ht="13.8" x14ac:dyDescent="0.25">
      <c r="I45" s="92"/>
    </row>
    <row r="46" spans="9:10" ht="13.8" x14ac:dyDescent="0.25">
      <c r="I46" s="85"/>
      <c r="J46" s="56"/>
    </row>
    <row r="47" spans="9:10" ht="13.8" x14ac:dyDescent="0.25">
      <c r="I47" s="58"/>
    </row>
  </sheetData>
  <mergeCells count="2">
    <mergeCell ref="B3:J3"/>
    <mergeCell ref="B8:H8"/>
  </mergeCells>
  <printOptions horizontalCentered="1" verticalCentered="1"/>
  <pageMargins left="0.39370078740157483" right="0.39370078740157483" top="1.3385826771653544" bottom="0.94488188976377963" header="0.19685039370078741" footer="0.19685039370078741"/>
  <pageSetup paperSize="9" scale="73" orientation="landscape" r:id="rId1"/>
  <headerFooter>
    <oddHeader>&amp;L&amp;G&amp;R&amp;G</oddHeader>
    <oddFooter>&amp;LDipartimento Pressioni sull’Ambiente - Servizio supporto tecnico ai processi autorizzatori - Unità valutazioni ambientali&amp;Rgennaio 2023</oddFooter>
  </headerFooter>
  <rowBreaks count="1" manualBreakCount="1">
    <brk id="44" min="1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78"/>
  <sheetViews>
    <sheetView showGridLines="0" zoomScaleNormal="100" workbookViewId="0">
      <pane ySplit="1" topLeftCell="A2" activePane="bottomLeft" state="frozen"/>
      <selection pane="bottomLeft" activeCell="A48" sqref="A48"/>
    </sheetView>
  </sheetViews>
  <sheetFormatPr defaultColWidth="9.109375" defaultRowHeight="10.199999999999999" x14ac:dyDescent="0.25"/>
  <cols>
    <col min="1" max="1" width="62" style="20" bestFit="1" customWidth="1"/>
    <col min="2" max="2" width="18.33203125" style="17" bestFit="1" customWidth="1"/>
    <col min="3" max="3" width="12.6640625" style="17" bestFit="1" customWidth="1"/>
    <col min="4" max="4" width="14.88671875" style="17" bestFit="1" customWidth="1"/>
    <col min="5" max="5" width="16.33203125" style="17" bestFit="1" customWidth="1"/>
    <col min="6" max="6" width="16.109375" style="17" bestFit="1" customWidth="1"/>
    <col min="7" max="8" width="12.6640625" style="21" bestFit="1" customWidth="1"/>
    <col min="9" max="10" width="17.6640625" style="21" bestFit="1" customWidth="1"/>
    <col min="11" max="11" width="12.5546875" style="21" bestFit="1" customWidth="1"/>
    <col min="12" max="12" width="12.44140625" style="21" bestFit="1" customWidth="1"/>
    <col min="13" max="13" width="11.33203125" style="21" bestFit="1" customWidth="1"/>
    <col min="14" max="14" width="13.33203125" style="21" customWidth="1"/>
    <col min="15" max="15" width="80.44140625" style="17" bestFit="1" customWidth="1"/>
    <col min="16" max="16" width="8.109375" style="17" hidden="1" customWidth="1"/>
    <col min="17" max="19" width="8.44140625" style="17" hidden="1" customWidth="1"/>
    <col min="20" max="20" width="10.44140625" style="22" hidden="1" customWidth="1"/>
    <col min="21" max="21" width="12.5546875" style="23" hidden="1" customWidth="1"/>
    <col min="22" max="22" width="16.5546875" style="17" hidden="1" customWidth="1"/>
    <col min="23" max="23" width="12.88671875" style="17" hidden="1" customWidth="1"/>
    <col min="24" max="24" width="14.109375" style="17" hidden="1" customWidth="1"/>
    <col min="25" max="25" width="14.109375" style="24" hidden="1" customWidth="1"/>
    <col min="26" max="26" width="16.5546875" style="17" hidden="1" customWidth="1"/>
    <col min="27" max="27" width="11.44140625" style="17" hidden="1" customWidth="1"/>
    <col min="28" max="28" width="13.109375" style="17" hidden="1" customWidth="1"/>
    <col min="29" max="29" width="12.5546875" style="17" hidden="1" customWidth="1"/>
    <col min="30" max="30" width="13.109375" style="17" hidden="1" customWidth="1"/>
    <col min="31" max="31" width="12.88671875" style="17" hidden="1" customWidth="1"/>
    <col min="32" max="32" width="18.109375" style="17" hidden="1" customWidth="1"/>
    <col min="33" max="33" width="22" style="17" hidden="1" customWidth="1"/>
    <col min="34" max="34" width="13.109375" style="17" hidden="1" customWidth="1"/>
    <col min="35" max="35" width="14.109375" style="17" hidden="1" customWidth="1"/>
    <col min="36" max="36" width="13.109375" style="19" hidden="1" customWidth="1"/>
    <col min="37" max="37" width="12.88671875" style="17" hidden="1" customWidth="1"/>
    <col min="38" max="39" width="14.109375" style="17" hidden="1" customWidth="1"/>
    <col min="40" max="40" width="13.109375" style="17" hidden="1" customWidth="1"/>
    <col min="41" max="41" width="14.109375" style="17" hidden="1" customWidth="1"/>
    <col min="42" max="42" width="13.109375" style="17" hidden="1" customWidth="1"/>
    <col min="43" max="43" width="12.88671875" style="17" hidden="1" customWidth="1"/>
    <col min="44" max="49" width="14.109375" style="17" hidden="1" customWidth="1"/>
    <col min="50" max="50" width="13.109375" style="17" hidden="1" customWidth="1"/>
    <col min="51" max="51" width="14.109375" style="17" hidden="1" customWidth="1"/>
    <col min="52" max="52" width="3.5546875" style="17" customWidth="1"/>
    <col min="53" max="53" width="24.6640625" style="17" bestFit="1" customWidth="1"/>
    <col min="54" max="54" width="12.109375" style="17" customWidth="1"/>
    <col min="55" max="55" width="9.109375" style="17"/>
    <col min="56" max="56" width="15.33203125" style="17" bestFit="1" customWidth="1"/>
    <col min="57" max="57" width="25" style="17" bestFit="1" customWidth="1"/>
    <col min="58" max="16384" width="9.109375" style="17"/>
  </cols>
  <sheetData>
    <row r="1" spans="1:56" ht="13.5" customHeight="1" thickBot="1" x14ac:dyDescent="0.3">
      <c r="A1" s="100">
        <v>2022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T1" s="18"/>
      <c r="U1" s="18"/>
      <c r="V1" s="18"/>
      <c r="W1" s="18"/>
      <c r="X1" s="18"/>
      <c r="Y1" s="18"/>
      <c r="Z1" s="18"/>
    </row>
    <row r="2" spans="1:56" ht="31.2" thickBot="1" x14ac:dyDescent="0.3">
      <c r="A2" s="10" t="s">
        <v>1</v>
      </c>
      <c r="B2" s="13" t="s">
        <v>11</v>
      </c>
      <c r="C2" s="12" t="s">
        <v>209</v>
      </c>
      <c r="D2" s="13" t="s">
        <v>210</v>
      </c>
      <c r="E2" s="13" t="s">
        <v>211</v>
      </c>
      <c r="F2" s="11" t="s">
        <v>212</v>
      </c>
      <c r="G2" s="12" t="s">
        <v>213</v>
      </c>
      <c r="H2" s="13" t="s">
        <v>214</v>
      </c>
      <c r="I2" s="13" t="s">
        <v>215</v>
      </c>
      <c r="J2" s="11" t="s">
        <v>216</v>
      </c>
      <c r="K2" s="12" t="s">
        <v>203</v>
      </c>
      <c r="L2" s="28" t="s">
        <v>204</v>
      </c>
      <c r="M2" s="12" t="s">
        <v>226</v>
      </c>
      <c r="N2" s="49" t="s">
        <v>227</v>
      </c>
      <c r="O2" s="12" t="s">
        <v>0</v>
      </c>
      <c r="T2" s="18"/>
      <c r="U2" s="18"/>
      <c r="V2" s="18"/>
      <c r="W2" s="18"/>
      <c r="X2" s="18"/>
      <c r="Y2" s="18"/>
      <c r="Z2" s="18"/>
    </row>
    <row r="3" spans="1:56" ht="12" customHeight="1" x14ac:dyDescent="0.25">
      <c r="A3" s="45" t="s">
        <v>49</v>
      </c>
      <c r="B3" s="37" t="s">
        <v>26</v>
      </c>
      <c r="C3" s="39">
        <v>37279</v>
      </c>
      <c r="D3" s="15">
        <v>44712</v>
      </c>
      <c r="E3" s="41">
        <v>25003</v>
      </c>
      <c r="F3" s="31">
        <v>44662</v>
      </c>
      <c r="G3" s="39"/>
      <c r="H3" s="15"/>
      <c r="I3" s="41"/>
      <c r="J3" s="31"/>
      <c r="K3" s="29"/>
      <c r="L3" s="30"/>
      <c r="M3" s="29"/>
      <c r="N3" s="50"/>
      <c r="O3" s="16"/>
      <c r="T3" s="18"/>
      <c r="U3" s="18"/>
      <c r="V3" s="18"/>
      <c r="W3" s="18"/>
      <c r="X3" s="18"/>
      <c r="Y3" s="18"/>
      <c r="Z3" s="18"/>
      <c r="BD3" s="53" t="s">
        <v>228</v>
      </c>
    </row>
    <row r="4" spans="1:56" ht="12" customHeight="1" x14ac:dyDescent="0.2">
      <c r="A4" s="35" t="s">
        <v>56</v>
      </c>
      <c r="B4" s="37" t="s">
        <v>31</v>
      </c>
      <c r="C4" s="38">
        <v>45444</v>
      </c>
      <c r="D4" s="33">
        <v>44741</v>
      </c>
      <c r="E4" s="40">
        <v>32477</v>
      </c>
      <c r="F4" s="32">
        <v>44693</v>
      </c>
      <c r="G4" s="38"/>
      <c r="H4" s="33"/>
      <c r="I4" s="40"/>
      <c r="J4" s="32"/>
      <c r="K4" s="29"/>
      <c r="L4" s="30"/>
      <c r="M4" s="29"/>
      <c r="N4" s="50"/>
      <c r="O4" s="16"/>
      <c r="T4" s="18"/>
      <c r="U4" s="18"/>
      <c r="V4" s="18"/>
      <c r="W4" s="18"/>
      <c r="X4" s="18"/>
      <c r="Y4" s="18"/>
      <c r="Z4" s="18"/>
      <c r="BD4" s="52" t="s">
        <v>229</v>
      </c>
    </row>
    <row r="5" spans="1:56" ht="12" customHeight="1" x14ac:dyDescent="0.25">
      <c r="A5" s="14" t="s">
        <v>121</v>
      </c>
      <c r="B5" s="37" t="s">
        <v>122</v>
      </c>
      <c r="C5" s="38"/>
      <c r="D5" s="33"/>
      <c r="E5" s="40"/>
      <c r="F5" s="32"/>
      <c r="G5" s="38"/>
      <c r="H5" s="33"/>
      <c r="I5" s="40"/>
      <c r="J5" s="32"/>
      <c r="K5" s="29"/>
      <c r="L5" s="30"/>
      <c r="M5" s="29"/>
      <c r="N5" s="50"/>
      <c r="O5" s="16"/>
      <c r="T5" s="18"/>
      <c r="U5" s="18"/>
      <c r="V5" s="18"/>
      <c r="W5" s="18"/>
      <c r="X5" s="18"/>
      <c r="Y5" s="18"/>
      <c r="Z5" s="18"/>
      <c r="BD5" s="52" t="s">
        <v>230</v>
      </c>
    </row>
    <row r="6" spans="1:56" ht="12" customHeight="1" x14ac:dyDescent="0.25">
      <c r="A6" s="14" t="s">
        <v>123</v>
      </c>
      <c r="B6" s="37" t="s">
        <v>124</v>
      </c>
      <c r="C6" s="38"/>
      <c r="D6" s="33"/>
      <c r="E6" s="40">
        <v>56933</v>
      </c>
      <c r="F6" s="32">
        <v>44783</v>
      </c>
      <c r="G6" s="38"/>
      <c r="H6" s="33"/>
      <c r="I6" s="40"/>
      <c r="J6" s="32"/>
      <c r="K6" s="29"/>
      <c r="L6" s="30"/>
      <c r="M6" s="29"/>
      <c r="N6" s="50"/>
      <c r="O6" s="16"/>
      <c r="T6" s="18"/>
      <c r="U6" s="18"/>
      <c r="V6" s="18"/>
      <c r="W6" s="18"/>
      <c r="X6" s="18"/>
      <c r="Y6" s="18"/>
      <c r="Z6" s="18"/>
    </row>
    <row r="7" spans="1:56" ht="12" customHeight="1" x14ac:dyDescent="0.25">
      <c r="A7" s="36" t="s">
        <v>144</v>
      </c>
      <c r="B7" s="37" t="s">
        <v>145</v>
      </c>
      <c r="C7" s="38"/>
      <c r="D7" s="33"/>
      <c r="E7" s="40"/>
      <c r="F7" s="32"/>
      <c r="G7" s="38"/>
      <c r="H7" s="33"/>
      <c r="I7" s="40"/>
      <c r="J7" s="32"/>
      <c r="K7" s="29"/>
      <c r="L7" s="30"/>
      <c r="M7" s="29"/>
      <c r="N7" s="50"/>
      <c r="O7" s="16"/>
      <c r="T7" s="18"/>
      <c r="U7" s="18"/>
      <c r="V7" s="18"/>
      <c r="W7" s="18"/>
      <c r="X7" s="18"/>
      <c r="Y7" s="18"/>
      <c r="Z7" s="18"/>
    </row>
    <row r="8" spans="1:56" ht="12" customHeight="1" x14ac:dyDescent="0.25">
      <c r="A8" s="36" t="s">
        <v>41</v>
      </c>
      <c r="B8" s="37" t="s">
        <v>167</v>
      </c>
      <c r="C8" s="38"/>
      <c r="D8" s="33"/>
      <c r="E8" s="40"/>
      <c r="F8" s="32"/>
      <c r="G8" s="38"/>
      <c r="H8" s="33"/>
      <c r="I8" s="40"/>
      <c r="J8" s="32"/>
      <c r="K8" s="29"/>
      <c r="L8" s="30"/>
      <c r="M8" s="29"/>
      <c r="N8" s="50"/>
      <c r="O8" s="16"/>
      <c r="T8" s="18"/>
      <c r="U8" s="18"/>
      <c r="V8" s="18"/>
      <c r="W8" s="18"/>
      <c r="X8" s="18"/>
      <c r="Y8" s="18"/>
      <c r="Z8" s="18"/>
    </row>
    <row r="9" spans="1:56" ht="12" customHeight="1" x14ac:dyDescent="0.25">
      <c r="A9" s="36" t="s">
        <v>46</v>
      </c>
      <c r="B9" s="37" t="s">
        <v>81</v>
      </c>
      <c r="C9" s="38">
        <v>28349</v>
      </c>
      <c r="D9" s="33">
        <v>44678</v>
      </c>
      <c r="E9" s="40">
        <v>15881</v>
      </c>
      <c r="F9" s="32">
        <v>44627</v>
      </c>
      <c r="G9" s="38"/>
      <c r="H9" s="33"/>
      <c r="I9" s="40"/>
      <c r="J9" s="32"/>
      <c r="K9" s="29"/>
      <c r="L9" s="30"/>
      <c r="M9" s="29"/>
      <c r="N9" s="50"/>
      <c r="O9" s="16"/>
      <c r="T9" s="18"/>
      <c r="U9" s="18"/>
      <c r="V9" s="18"/>
      <c r="W9" s="18"/>
      <c r="X9" s="18"/>
      <c r="Y9" s="18"/>
      <c r="Z9" s="18"/>
    </row>
    <row r="10" spans="1:56" ht="12" customHeight="1" x14ac:dyDescent="0.25">
      <c r="A10" s="36" t="s">
        <v>40</v>
      </c>
      <c r="B10" s="37" t="s">
        <v>198</v>
      </c>
      <c r="C10" s="39">
        <v>50826</v>
      </c>
      <c r="D10" s="15">
        <v>44761</v>
      </c>
      <c r="E10" s="40">
        <v>37114</v>
      </c>
      <c r="F10" s="32">
        <v>44712</v>
      </c>
      <c r="G10" s="39">
        <v>66345</v>
      </c>
      <c r="H10" s="15">
        <v>44826</v>
      </c>
      <c r="I10" s="40"/>
      <c r="J10" s="32"/>
      <c r="K10" s="29"/>
      <c r="L10" s="30"/>
      <c r="M10" s="29"/>
      <c r="N10" s="50"/>
      <c r="O10" s="16"/>
      <c r="T10" s="18"/>
      <c r="U10" s="18"/>
      <c r="V10" s="18"/>
      <c r="W10" s="18"/>
      <c r="X10" s="18"/>
      <c r="Y10" s="18"/>
      <c r="Z10" s="18"/>
    </row>
    <row r="11" spans="1:56" ht="12" customHeight="1" x14ac:dyDescent="0.25">
      <c r="A11" s="36" t="s">
        <v>101</v>
      </c>
      <c r="B11" s="37" t="s">
        <v>170</v>
      </c>
      <c r="C11" s="38">
        <v>59724</v>
      </c>
      <c r="D11" s="33" t="s">
        <v>208</v>
      </c>
      <c r="E11" s="40">
        <v>47924</v>
      </c>
      <c r="F11" s="32">
        <v>44750</v>
      </c>
      <c r="G11" s="38"/>
      <c r="H11" s="33"/>
      <c r="I11" s="40"/>
      <c r="J11" s="32"/>
      <c r="K11" s="29"/>
      <c r="L11" s="30"/>
      <c r="M11" s="29"/>
      <c r="N11" s="50"/>
      <c r="O11" s="16"/>
      <c r="T11" s="18"/>
      <c r="U11" s="18"/>
      <c r="V11" s="18"/>
      <c r="W11" s="18"/>
      <c r="X11" s="18"/>
      <c r="Y11" s="18"/>
      <c r="Z11" s="18"/>
    </row>
    <row r="12" spans="1:56" ht="12" customHeight="1" x14ac:dyDescent="0.25">
      <c r="A12" s="36" t="s">
        <v>33</v>
      </c>
      <c r="B12" s="37" t="s">
        <v>82</v>
      </c>
      <c r="C12" s="38">
        <v>33115</v>
      </c>
      <c r="D12" s="33">
        <v>44694</v>
      </c>
      <c r="E12" s="40">
        <v>20598</v>
      </c>
      <c r="F12" s="32">
        <v>44644</v>
      </c>
      <c r="G12" s="38">
        <v>53282</v>
      </c>
      <c r="H12" s="33">
        <v>44770</v>
      </c>
      <c r="I12" s="40">
        <v>49502</v>
      </c>
      <c r="J12" s="32">
        <v>44756</v>
      </c>
      <c r="K12" s="29"/>
      <c r="L12" s="30"/>
      <c r="M12" s="29"/>
      <c r="N12" s="50"/>
      <c r="O12" s="16"/>
      <c r="T12" s="18"/>
      <c r="U12" s="18"/>
      <c r="V12" s="18"/>
      <c r="W12" s="18"/>
      <c r="X12" s="18"/>
      <c r="Y12" s="18"/>
      <c r="Z12" s="18"/>
    </row>
    <row r="13" spans="1:56" ht="12" customHeight="1" x14ac:dyDescent="0.2">
      <c r="A13" s="34" t="s">
        <v>55</v>
      </c>
      <c r="B13" s="37" t="s">
        <v>30</v>
      </c>
      <c r="C13" s="38">
        <v>15738</v>
      </c>
      <c r="D13" s="33">
        <v>44624</v>
      </c>
      <c r="E13" s="40">
        <v>22145</v>
      </c>
      <c r="F13" s="32">
        <v>44575</v>
      </c>
      <c r="G13" s="38"/>
      <c r="H13" s="33"/>
      <c r="I13" s="40"/>
      <c r="J13" s="32"/>
      <c r="K13" s="29"/>
      <c r="L13" s="30"/>
      <c r="M13" s="29"/>
      <c r="N13" s="50"/>
      <c r="O13" s="16"/>
      <c r="T13" s="18"/>
      <c r="U13" s="18"/>
      <c r="V13" s="18"/>
      <c r="W13" s="18"/>
      <c r="X13" s="18"/>
      <c r="Y13" s="18"/>
      <c r="Z13" s="18"/>
    </row>
    <row r="14" spans="1:56" ht="12" customHeight="1" x14ac:dyDescent="0.2">
      <c r="A14" s="34" t="s">
        <v>48</v>
      </c>
      <c r="B14" s="37" t="s">
        <v>32</v>
      </c>
      <c r="C14" s="38">
        <v>17326</v>
      </c>
      <c r="D14" s="33">
        <v>44631</v>
      </c>
      <c r="E14" s="40">
        <v>14066</v>
      </c>
      <c r="F14" s="32">
        <v>44571</v>
      </c>
      <c r="G14" s="38">
        <v>56122</v>
      </c>
      <c r="H14" s="33">
        <v>44781</v>
      </c>
      <c r="I14" s="40">
        <v>294545</v>
      </c>
      <c r="J14" s="32">
        <v>44644</v>
      </c>
      <c r="K14" s="29"/>
      <c r="L14" s="30"/>
      <c r="M14" s="29"/>
      <c r="N14" s="50"/>
      <c r="O14" s="16"/>
      <c r="T14" s="18"/>
      <c r="U14" s="18"/>
      <c r="V14" s="18"/>
      <c r="W14" s="18"/>
      <c r="X14" s="18"/>
      <c r="Y14" s="18"/>
      <c r="Z14" s="18"/>
    </row>
    <row r="15" spans="1:56" ht="12" customHeight="1" x14ac:dyDescent="0.25">
      <c r="A15" s="36" t="s">
        <v>35</v>
      </c>
      <c r="B15" s="37" t="s">
        <v>165</v>
      </c>
      <c r="C15" s="38"/>
      <c r="D15" s="33"/>
      <c r="E15" s="40"/>
      <c r="F15" s="32"/>
      <c r="G15" s="38"/>
      <c r="H15" s="33"/>
      <c r="I15" s="40"/>
      <c r="J15" s="32"/>
      <c r="K15" s="29"/>
      <c r="L15" s="30"/>
      <c r="M15" s="29"/>
      <c r="N15" s="50"/>
      <c r="O15" s="16"/>
      <c r="T15" s="18"/>
      <c r="U15" s="18"/>
      <c r="V15" s="18"/>
      <c r="W15" s="18"/>
      <c r="X15" s="18"/>
      <c r="Y15" s="18"/>
      <c r="Z15" s="18"/>
    </row>
    <row r="16" spans="1:56" ht="12" customHeight="1" x14ac:dyDescent="0.25">
      <c r="A16" s="36" t="s">
        <v>98</v>
      </c>
      <c r="B16" s="37" t="s">
        <v>172</v>
      </c>
      <c r="C16" s="38">
        <v>26333</v>
      </c>
      <c r="D16" s="33">
        <v>44666</v>
      </c>
      <c r="E16" s="40">
        <v>13629</v>
      </c>
      <c r="F16" s="32">
        <v>44617</v>
      </c>
      <c r="G16" s="38">
        <v>56144</v>
      </c>
      <c r="H16" s="33">
        <v>44781</v>
      </c>
      <c r="I16" s="40">
        <v>51431</v>
      </c>
      <c r="J16" s="32">
        <v>44769</v>
      </c>
      <c r="K16" s="29"/>
      <c r="L16" s="30"/>
      <c r="M16" s="29"/>
      <c r="N16" s="50"/>
      <c r="O16" s="16"/>
      <c r="T16" s="18"/>
      <c r="U16" s="18"/>
      <c r="V16" s="18"/>
      <c r="W16" s="18"/>
      <c r="X16" s="18"/>
      <c r="Y16" s="18"/>
      <c r="Z16" s="18"/>
    </row>
    <row r="17" spans="1:26" ht="12" customHeight="1" x14ac:dyDescent="0.25">
      <c r="A17" s="27" t="s">
        <v>53</v>
      </c>
      <c r="B17" s="37" t="s">
        <v>28</v>
      </c>
      <c r="C17" s="38">
        <v>63417</v>
      </c>
      <c r="D17" s="33">
        <v>44816</v>
      </c>
      <c r="E17" s="41">
        <v>51986</v>
      </c>
      <c r="F17" s="31">
        <v>44767</v>
      </c>
      <c r="G17" s="39"/>
      <c r="H17" s="15"/>
      <c r="I17" s="41"/>
      <c r="J17" s="31"/>
      <c r="K17" s="29"/>
      <c r="L17" s="30"/>
      <c r="M17" s="29"/>
      <c r="N17" s="50"/>
      <c r="O17" s="16"/>
      <c r="T17" s="18"/>
      <c r="U17" s="18"/>
      <c r="V17" s="18"/>
      <c r="W17" s="18"/>
      <c r="X17" s="18"/>
      <c r="Y17" s="18"/>
      <c r="Z17" s="18"/>
    </row>
    <row r="18" spans="1:26" ht="12" customHeight="1" x14ac:dyDescent="0.25">
      <c r="A18" s="36" t="s">
        <v>111</v>
      </c>
      <c r="B18" s="37" t="s">
        <v>112</v>
      </c>
      <c r="C18" s="38"/>
      <c r="D18" s="33"/>
      <c r="E18" s="40">
        <v>54302</v>
      </c>
      <c r="F18" s="32">
        <v>44774</v>
      </c>
      <c r="G18" s="38"/>
      <c r="H18" s="33"/>
      <c r="I18" s="40"/>
      <c r="J18" s="32"/>
      <c r="K18" s="29"/>
      <c r="L18" s="30"/>
      <c r="M18" s="29"/>
      <c r="N18" s="50"/>
      <c r="O18" s="16"/>
      <c r="T18" s="18"/>
      <c r="U18" s="18"/>
      <c r="V18" s="18"/>
      <c r="W18" s="18"/>
      <c r="X18" s="18"/>
      <c r="Y18" s="18"/>
      <c r="Z18" s="18"/>
    </row>
    <row r="19" spans="1:26" ht="12" customHeight="1" x14ac:dyDescent="0.25">
      <c r="A19" s="36" t="s">
        <v>45</v>
      </c>
      <c r="B19" s="37" t="s">
        <v>80</v>
      </c>
      <c r="C19" s="39">
        <v>26693</v>
      </c>
      <c r="D19" s="33">
        <v>44670</v>
      </c>
      <c r="E19" s="40">
        <v>3529</v>
      </c>
      <c r="F19" s="32">
        <v>44580</v>
      </c>
      <c r="G19" s="39"/>
      <c r="H19" s="33"/>
      <c r="I19" s="40"/>
      <c r="J19" s="32"/>
      <c r="K19" s="29"/>
      <c r="L19" s="30"/>
      <c r="M19" s="29"/>
      <c r="N19" s="50"/>
      <c r="O19" s="16"/>
      <c r="T19" s="18"/>
      <c r="U19" s="18"/>
      <c r="V19" s="18"/>
      <c r="W19" s="18"/>
      <c r="X19" s="18"/>
      <c r="Y19" s="18"/>
      <c r="Z19" s="18"/>
    </row>
    <row r="20" spans="1:26" ht="12" customHeight="1" x14ac:dyDescent="0.25">
      <c r="A20" s="14" t="s">
        <v>57</v>
      </c>
      <c r="B20" s="37" t="s">
        <v>10</v>
      </c>
      <c r="C20" s="39">
        <v>23384</v>
      </c>
      <c r="D20" s="15">
        <v>44656</v>
      </c>
      <c r="E20" s="41">
        <v>10274</v>
      </c>
      <c r="F20" s="31">
        <v>44606</v>
      </c>
      <c r="G20" s="39"/>
      <c r="H20" s="15"/>
      <c r="I20" s="41"/>
      <c r="J20" s="31"/>
      <c r="K20" s="29"/>
      <c r="L20" s="30"/>
      <c r="M20" s="29"/>
      <c r="N20" s="50"/>
      <c r="O20" s="16" t="s">
        <v>19</v>
      </c>
      <c r="T20" s="18"/>
      <c r="U20" s="18"/>
      <c r="V20" s="18"/>
      <c r="W20" s="18"/>
      <c r="X20" s="18"/>
      <c r="Y20" s="18"/>
      <c r="Z20" s="18"/>
    </row>
    <row r="21" spans="1:26" ht="12" customHeight="1" x14ac:dyDescent="0.25">
      <c r="A21" s="36" t="s">
        <v>54</v>
      </c>
      <c r="B21" s="37" t="s">
        <v>18</v>
      </c>
      <c r="C21" s="38">
        <v>26334</v>
      </c>
      <c r="D21" s="33">
        <v>44666</v>
      </c>
      <c r="E21" s="40">
        <v>13628</v>
      </c>
      <c r="F21" s="32">
        <v>44617</v>
      </c>
      <c r="G21" s="38">
        <v>56192</v>
      </c>
      <c r="H21" s="33">
        <v>44781</v>
      </c>
      <c r="I21" s="40">
        <v>419665</v>
      </c>
      <c r="J21" s="32">
        <v>44680</v>
      </c>
      <c r="K21" s="29"/>
      <c r="L21" s="30"/>
      <c r="M21" s="29"/>
      <c r="N21" s="50"/>
      <c r="O21" s="16"/>
      <c r="T21" s="18"/>
      <c r="U21" s="18"/>
      <c r="V21" s="18"/>
      <c r="W21" s="18"/>
      <c r="X21" s="18"/>
      <c r="Y21" s="18"/>
      <c r="Z21" s="18"/>
    </row>
    <row r="22" spans="1:26" ht="12" customHeight="1" x14ac:dyDescent="0.25">
      <c r="A22" s="36" t="s">
        <v>50</v>
      </c>
      <c r="B22" s="37" t="s">
        <v>17</v>
      </c>
      <c r="C22" s="38">
        <v>29291</v>
      </c>
      <c r="D22" s="33">
        <v>44680</v>
      </c>
      <c r="E22" s="40">
        <v>17413</v>
      </c>
      <c r="F22" s="32">
        <v>44631</v>
      </c>
      <c r="G22" s="38">
        <v>59693</v>
      </c>
      <c r="H22" s="33">
        <v>44799</v>
      </c>
      <c r="I22" s="40">
        <v>56046</v>
      </c>
      <c r="J22" s="32">
        <v>44781</v>
      </c>
      <c r="K22" s="29"/>
      <c r="L22" s="30"/>
      <c r="M22" s="29"/>
      <c r="N22" s="50"/>
      <c r="O22" s="16"/>
      <c r="T22" s="18"/>
      <c r="U22" s="18"/>
      <c r="V22" s="18"/>
      <c r="W22" s="18"/>
      <c r="X22" s="18"/>
      <c r="Y22" s="18"/>
      <c r="Z22" s="18"/>
    </row>
    <row r="23" spans="1:26" ht="12" customHeight="1" x14ac:dyDescent="0.25">
      <c r="A23" s="27" t="s">
        <v>51</v>
      </c>
      <c r="B23" s="37" t="s">
        <v>27</v>
      </c>
      <c r="C23" s="39">
        <v>59782</v>
      </c>
      <c r="D23" s="15">
        <v>44799</v>
      </c>
      <c r="E23" s="40">
        <v>47917</v>
      </c>
      <c r="F23" s="31">
        <v>44750</v>
      </c>
      <c r="G23" s="39"/>
      <c r="H23" s="15"/>
      <c r="I23" s="40"/>
      <c r="J23" s="31"/>
      <c r="K23" s="29"/>
      <c r="L23" s="47"/>
      <c r="M23" s="38"/>
      <c r="N23" s="51"/>
      <c r="O23" s="48" t="s">
        <v>208</v>
      </c>
      <c r="T23" s="18"/>
      <c r="U23" s="18"/>
      <c r="V23" s="18"/>
      <c r="W23" s="18"/>
      <c r="X23" s="18"/>
      <c r="Y23" s="18"/>
      <c r="Z23" s="18"/>
    </row>
    <row r="24" spans="1:26" ht="12" customHeight="1" x14ac:dyDescent="0.25">
      <c r="A24" s="36" t="s">
        <v>52</v>
      </c>
      <c r="B24" s="37" t="s">
        <v>25</v>
      </c>
      <c r="C24" s="38">
        <v>44819</v>
      </c>
      <c r="D24" s="33">
        <v>44740</v>
      </c>
      <c r="E24" s="40">
        <v>31937</v>
      </c>
      <c r="F24" s="32">
        <v>44691</v>
      </c>
      <c r="G24" s="38"/>
      <c r="H24" s="33"/>
      <c r="I24" s="40"/>
      <c r="J24" s="32"/>
      <c r="K24" s="29"/>
      <c r="L24" s="30"/>
      <c r="M24" s="29"/>
      <c r="N24" s="50"/>
      <c r="O24" s="16"/>
      <c r="T24" s="18"/>
      <c r="U24" s="18"/>
      <c r="V24" s="18"/>
      <c r="W24" s="18"/>
      <c r="X24" s="18"/>
      <c r="Y24" s="18"/>
      <c r="Z24" s="18"/>
    </row>
    <row r="25" spans="1:26" ht="12" customHeight="1" x14ac:dyDescent="0.25">
      <c r="A25" s="36" t="s">
        <v>60</v>
      </c>
      <c r="B25" s="37" t="s">
        <v>196</v>
      </c>
      <c r="C25" s="38">
        <v>53982</v>
      </c>
      <c r="D25" s="33">
        <v>44774</v>
      </c>
      <c r="E25" s="40">
        <v>40562</v>
      </c>
      <c r="F25" s="32">
        <v>44725</v>
      </c>
      <c r="G25" s="38"/>
      <c r="H25" s="33"/>
      <c r="I25" s="40"/>
      <c r="J25" s="32"/>
      <c r="K25" s="29"/>
      <c r="L25" s="30"/>
      <c r="M25" s="29"/>
      <c r="N25" s="50"/>
      <c r="O25" s="16"/>
      <c r="T25" s="18"/>
      <c r="U25" s="18"/>
      <c r="V25" s="18"/>
      <c r="W25" s="18"/>
      <c r="X25" s="18"/>
      <c r="Y25" s="18"/>
      <c r="Z25" s="18"/>
    </row>
    <row r="26" spans="1:26" ht="12" customHeight="1" x14ac:dyDescent="0.25">
      <c r="A26" s="36" t="s">
        <v>63</v>
      </c>
      <c r="B26" s="37" t="s">
        <v>197</v>
      </c>
      <c r="C26" s="39">
        <v>53984</v>
      </c>
      <c r="D26" s="33">
        <v>44774</v>
      </c>
      <c r="E26" s="40">
        <v>40559</v>
      </c>
      <c r="F26" s="32">
        <v>44725</v>
      </c>
      <c r="G26" s="39"/>
      <c r="H26" s="33"/>
      <c r="I26" s="40"/>
      <c r="J26" s="32"/>
      <c r="K26" s="29"/>
      <c r="L26" s="30"/>
      <c r="M26" s="29"/>
      <c r="N26" s="50"/>
      <c r="O26" s="16"/>
      <c r="T26" s="18"/>
      <c r="U26" s="18"/>
      <c r="V26" s="18"/>
      <c r="W26" s="18"/>
      <c r="X26" s="18"/>
      <c r="Y26" s="18"/>
      <c r="Z26" s="18"/>
    </row>
    <row r="27" spans="1:26" ht="12" customHeight="1" x14ac:dyDescent="0.25">
      <c r="A27" s="36" t="s">
        <v>62</v>
      </c>
      <c r="B27" s="37" t="s">
        <v>166</v>
      </c>
      <c r="C27" s="38">
        <v>62782</v>
      </c>
      <c r="D27" s="33">
        <v>44812</v>
      </c>
      <c r="E27" s="40">
        <v>51668</v>
      </c>
      <c r="F27" s="32">
        <v>44764</v>
      </c>
      <c r="G27" s="38"/>
      <c r="H27" s="33"/>
      <c r="I27" s="40"/>
      <c r="J27" s="32"/>
      <c r="K27" s="29"/>
      <c r="L27" s="30"/>
      <c r="M27" s="29"/>
      <c r="N27" s="50"/>
      <c r="O27" s="16"/>
      <c r="T27" s="18"/>
      <c r="U27" s="18"/>
      <c r="V27" s="18"/>
      <c r="W27" s="18"/>
      <c r="X27" s="18"/>
      <c r="Y27" s="18"/>
      <c r="Z27" s="18"/>
    </row>
    <row r="28" spans="1:26" ht="12" customHeight="1" x14ac:dyDescent="0.25">
      <c r="A28" s="36" t="s">
        <v>61</v>
      </c>
      <c r="B28" s="37" t="s">
        <v>168</v>
      </c>
      <c r="C28" s="38">
        <v>45934</v>
      </c>
      <c r="D28" s="33">
        <v>44743</v>
      </c>
      <c r="E28" s="40">
        <v>35053</v>
      </c>
      <c r="F28" s="32">
        <v>44704</v>
      </c>
      <c r="G28" s="38">
        <v>65842</v>
      </c>
      <c r="H28" s="33">
        <v>44824</v>
      </c>
      <c r="I28" s="40"/>
      <c r="J28" s="32"/>
      <c r="K28" s="29"/>
      <c r="L28" s="30"/>
      <c r="M28" s="29"/>
      <c r="N28" s="50"/>
      <c r="O28" s="16"/>
      <c r="T28" s="18"/>
      <c r="U28" s="18"/>
      <c r="V28" s="18"/>
      <c r="W28" s="18"/>
      <c r="X28" s="18"/>
      <c r="Y28" s="18"/>
      <c r="Z28" s="18"/>
    </row>
    <row r="29" spans="1:26" ht="12" customHeight="1" x14ac:dyDescent="0.25">
      <c r="A29" s="27" t="s">
        <v>107</v>
      </c>
      <c r="B29" s="37" t="s">
        <v>217</v>
      </c>
      <c r="C29" s="38">
        <v>59681</v>
      </c>
      <c r="D29" s="33">
        <v>44799</v>
      </c>
      <c r="E29" s="40">
        <v>47916</v>
      </c>
      <c r="F29" s="32">
        <v>44750</v>
      </c>
      <c r="G29" s="38"/>
      <c r="H29" s="33"/>
      <c r="I29" s="40"/>
      <c r="J29" s="32"/>
      <c r="K29" s="29"/>
      <c r="L29" s="30"/>
      <c r="M29" s="29"/>
      <c r="N29" s="50"/>
      <c r="O29" s="16"/>
      <c r="T29" s="18"/>
      <c r="U29" s="18"/>
      <c r="V29" s="18"/>
      <c r="W29" s="18"/>
      <c r="X29" s="18"/>
      <c r="Y29" s="18"/>
      <c r="Z29" s="18"/>
    </row>
    <row r="30" spans="1:26" ht="12" customHeight="1" x14ac:dyDescent="0.25">
      <c r="A30" s="27" t="s">
        <v>140</v>
      </c>
      <c r="B30" s="37" t="s">
        <v>218</v>
      </c>
      <c r="C30" s="38">
        <v>59692</v>
      </c>
      <c r="D30" s="33">
        <v>44799</v>
      </c>
      <c r="E30" s="40">
        <v>47912</v>
      </c>
      <c r="F30" s="32">
        <v>44750</v>
      </c>
      <c r="G30" s="38"/>
      <c r="H30" s="33"/>
      <c r="I30" s="40"/>
      <c r="J30" s="32"/>
      <c r="K30" s="29"/>
      <c r="L30" s="30"/>
      <c r="M30" s="29"/>
      <c r="N30" s="50"/>
      <c r="O30" s="16"/>
      <c r="T30" s="18"/>
      <c r="U30" s="18"/>
      <c r="V30" s="18"/>
      <c r="W30" s="18"/>
      <c r="X30" s="18"/>
      <c r="Y30" s="18"/>
      <c r="Z30" s="18"/>
    </row>
    <row r="31" spans="1:26" ht="12" customHeight="1" x14ac:dyDescent="0.25">
      <c r="A31" s="36" t="s">
        <v>93</v>
      </c>
      <c r="B31" s="37" t="s">
        <v>169</v>
      </c>
      <c r="C31" s="38">
        <v>59727</v>
      </c>
      <c r="D31" s="33">
        <v>44799</v>
      </c>
      <c r="E31" s="40">
        <v>47918</v>
      </c>
      <c r="F31" s="32">
        <v>44750</v>
      </c>
      <c r="G31" s="38"/>
      <c r="H31" s="33"/>
      <c r="I31" s="40"/>
      <c r="J31" s="32"/>
      <c r="K31" s="29"/>
      <c r="L31" s="30"/>
      <c r="M31" s="29"/>
      <c r="N31" s="50"/>
      <c r="O31" s="16"/>
      <c r="T31" s="18"/>
      <c r="U31" s="18"/>
      <c r="V31" s="18"/>
      <c r="W31" s="18"/>
      <c r="X31" s="18"/>
      <c r="Y31" s="18"/>
      <c r="Z31" s="18"/>
    </row>
    <row r="32" spans="1:26" ht="12" customHeight="1" x14ac:dyDescent="0.25">
      <c r="A32" s="36" t="s">
        <v>114</v>
      </c>
      <c r="B32" s="37" t="s">
        <v>171</v>
      </c>
      <c r="C32" s="38">
        <v>59719</v>
      </c>
      <c r="D32" s="33" t="s">
        <v>208</v>
      </c>
      <c r="E32" s="40">
        <v>47919</v>
      </c>
      <c r="F32" s="32">
        <v>44750</v>
      </c>
      <c r="G32" s="38"/>
      <c r="H32" s="33"/>
      <c r="I32" s="40"/>
      <c r="J32" s="32"/>
      <c r="K32" s="29"/>
      <c r="L32" s="30"/>
      <c r="M32" s="29"/>
      <c r="N32" s="50"/>
      <c r="O32" s="16"/>
      <c r="T32" s="18"/>
      <c r="U32" s="18"/>
      <c r="V32" s="18"/>
      <c r="W32" s="18"/>
      <c r="X32" s="18"/>
      <c r="Y32" s="18"/>
      <c r="Z32" s="18"/>
    </row>
    <row r="33" spans="1:26" ht="12" customHeight="1" x14ac:dyDescent="0.25">
      <c r="A33" s="36" t="s">
        <v>134</v>
      </c>
      <c r="B33" s="37" t="s">
        <v>136</v>
      </c>
      <c r="C33" s="38"/>
      <c r="D33" s="33"/>
      <c r="E33" s="40"/>
      <c r="F33" s="32"/>
      <c r="G33" s="38"/>
      <c r="H33" s="33"/>
      <c r="I33" s="40"/>
      <c r="J33" s="32"/>
      <c r="K33" s="29"/>
      <c r="L33" s="30"/>
      <c r="M33" s="29"/>
      <c r="N33" s="50"/>
      <c r="O33" s="16"/>
      <c r="T33" s="18"/>
      <c r="U33" s="18"/>
      <c r="V33" s="18"/>
      <c r="W33" s="18"/>
      <c r="X33" s="18"/>
      <c r="Y33" s="18"/>
      <c r="Z33" s="18"/>
    </row>
    <row r="34" spans="1:26" ht="12" customHeight="1" x14ac:dyDescent="0.25">
      <c r="A34" s="36" t="s">
        <v>131</v>
      </c>
      <c r="B34" s="37" t="s">
        <v>130</v>
      </c>
      <c r="C34" s="38"/>
      <c r="D34" s="33"/>
      <c r="E34" s="40">
        <v>56932</v>
      </c>
      <c r="F34" s="32">
        <v>44783</v>
      </c>
      <c r="G34" s="38"/>
      <c r="H34" s="33"/>
      <c r="I34" s="40"/>
      <c r="J34" s="32"/>
      <c r="K34" s="29"/>
      <c r="L34" s="30"/>
      <c r="M34" s="29"/>
      <c r="N34" s="50"/>
      <c r="O34" s="16"/>
      <c r="T34" s="18"/>
      <c r="U34" s="18"/>
      <c r="V34" s="18"/>
      <c r="W34" s="18"/>
      <c r="X34" s="18"/>
      <c r="Y34" s="18"/>
      <c r="Z34" s="18"/>
    </row>
    <row r="35" spans="1:26" ht="12" customHeight="1" x14ac:dyDescent="0.25">
      <c r="A35" s="36" t="s">
        <v>139</v>
      </c>
      <c r="B35" s="37" t="s">
        <v>138</v>
      </c>
      <c r="C35" s="38"/>
      <c r="D35" s="33"/>
      <c r="E35" s="40">
        <v>56924</v>
      </c>
      <c r="F35" s="32">
        <v>44783</v>
      </c>
      <c r="G35" s="38"/>
      <c r="H35" s="33"/>
      <c r="I35" s="40"/>
      <c r="J35" s="32"/>
      <c r="K35" s="29"/>
      <c r="L35" s="30"/>
      <c r="M35" s="29"/>
      <c r="N35" s="50"/>
      <c r="O35" s="16"/>
      <c r="T35" s="18"/>
      <c r="U35" s="18"/>
      <c r="V35" s="18"/>
      <c r="W35" s="18"/>
      <c r="X35" s="18"/>
      <c r="Y35" s="18"/>
      <c r="Z35" s="18"/>
    </row>
    <row r="36" spans="1:26" ht="12" customHeight="1" x14ac:dyDescent="0.25">
      <c r="A36" s="36" t="s">
        <v>163</v>
      </c>
      <c r="B36" s="37" t="s">
        <v>187</v>
      </c>
      <c r="C36" s="38"/>
      <c r="D36" s="33"/>
      <c r="E36" s="40"/>
      <c r="F36" s="32"/>
      <c r="G36" s="38"/>
      <c r="H36" s="33"/>
      <c r="I36" s="40"/>
      <c r="J36" s="32"/>
      <c r="K36" s="29"/>
      <c r="L36" s="30"/>
      <c r="M36" s="29"/>
      <c r="N36" s="50"/>
      <c r="O36" s="16"/>
      <c r="T36" s="18"/>
      <c r="U36" s="18"/>
      <c r="V36" s="18"/>
      <c r="W36" s="18"/>
      <c r="X36" s="18"/>
      <c r="Y36" s="18"/>
      <c r="Z36" s="18"/>
    </row>
    <row r="37" spans="1:26" ht="12" customHeight="1" x14ac:dyDescent="0.25">
      <c r="A37" s="36" t="s">
        <v>162</v>
      </c>
      <c r="B37" s="37" t="s">
        <v>164</v>
      </c>
      <c r="C37" s="38"/>
      <c r="D37" s="33"/>
      <c r="E37" s="40"/>
      <c r="F37" s="32"/>
      <c r="G37" s="38"/>
      <c r="H37" s="33"/>
      <c r="I37" s="40"/>
      <c r="J37" s="32"/>
      <c r="K37" s="29"/>
      <c r="L37" s="30"/>
      <c r="M37" s="29"/>
      <c r="N37" s="50"/>
      <c r="O37" s="16"/>
      <c r="T37" s="18"/>
      <c r="U37" s="18"/>
      <c r="V37" s="18"/>
      <c r="W37" s="18"/>
      <c r="X37" s="18"/>
      <c r="Y37" s="18"/>
      <c r="Z37" s="18"/>
    </row>
    <row r="38" spans="1:26" ht="12" customHeight="1" x14ac:dyDescent="0.25">
      <c r="A38" s="36" t="s">
        <v>206</v>
      </c>
      <c r="B38" s="37" t="s">
        <v>207</v>
      </c>
      <c r="C38" s="38"/>
      <c r="D38" s="33"/>
      <c r="E38" s="40"/>
      <c r="F38" s="32"/>
      <c r="G38" s="38"/>
      <c r="H38" s="33"/>
      <c r="I38" s="40"/>
      <c r="J38" s="32"/>
      <c r="K38" s="29"/>
      <c r="L38" s="30"/>
      <c r="M38" s="29"/>
      <c r="N38" s="50"/>
      <c r="O38" s="16"/>
      <c r="T38" s="18"/>
      <c r="U38" s="18"/>
      <c r="V38" s="18"/>
      <c r="W38" s="18"/>
      <c r="X38" s="18"/>
      <c r="Y38" s="18"/>
      <c r="Z38" s="18"/>
    </row>
    <row r="39" spans="1:26" ht="12" customHeight="1" x14ac:dyDescent="0.25">
      <c r="A39" s="46" t="s">
        <v>190</v>
      </c>
      <c r="B39" s="37" t="s">
        <v>191</v>
      </c>
      <c r="C39" s="38"/>
      <c r="D39" s="33"/>
      <c r="E39" s="40"/>
      <c r="F39" s="32"/>
      <c r="G39" s="38"/>
      <c r="H39" s="33"/>
      <c r="I39" s="40"/>
      <c r="J39" s="32"/>
      <c r="K39" s="29"/>
      <c r="L39" s="30"/>
      <c r="M39" s="29"/>
      <c r="N39" s="50"/>
      <c r="O39" s="16"/>
      <c r="T39" s="18"/>
      <c r="U39" s="18"/>
      <c r="V39" s="18"/>
      <c r="W39" s="18"/>
      <c r="X39" s="18"/>
      <c r="Y39" s="18"/>
      <c r="Z39" s="18"/>
    </row>
    <row r="40" spans="1:26" ht="12" customHeight="1" x14ac:dyDescent="0.25">
      <c r="A40" s="46" t="s">
        <v>192</v>
      </c>
      <c r="B40" s="37" t="s">
        <v>194</v>
      </c>
      <c r="C40" s="38"/>
      <c r="D40" s="33"/>
      <c r="E40" s="40"/>
      <c r="F40" s="32"/>
      <c r="G40" s="38"/>
      <c r="H40" s="33"/>
      <c r="I40" s="40"/>
      <c r="J40" s="32"/>
      <c r="K40" s="29"/>
      <c r="L40" s="30"/>
      <c r="M40" s="29"/>
      <c r="N40" s="50"/>
      <c r="O40" s="16"/>
      <c r="T40" s="18"/>
      <c r="U40" s="18"/>
      <c r="V40" s="18"/>
      <c r="W40" s="18"/>
      <c r="X40" s="18"/>
      <c r="Y40" s="18"/>
      <c r="Z40" s="18"/>
    </row>
    <row r="41" spans="1:26" ht="12" customHeight="1" x14ac:dyDescent="0.25">
      <c r="A41" s="36" t="s">
        <v>193</v>
      </c>
      <c r="B41" s="37" t="s">
        <v>195</v>
      </c>
      <c r="C41" s="38"/>
      <c r="D41" s="33"/>
      <c r="E41" s="40"/>
      <c r="F41" s="32"/>
      <c r="G41" s="38"/>
      <c r="H41" s="33"/>
      <c r="I41" s="40"/>
      <c r="J41" s="32"/>
      <c r="K41" s="29"/>
      <c r="L41" s="30"/>
      <c r="M41" s="29"/>
      <c r="N41" s="50"/>
      <c r="O41" s="16"/>
      <c r="T41" s="18"/>
      <c r="U41" s="18"/>
      <c r="V41" s="18"/>
      <c r="W41" s="18"/>
      <c r="X41" s="18"/>
      <c r="Y41" s="18"/>
      <c r="Z41" s="18"/>
    </row>
    <row r="42" spans="1:26" ht="12" customHeight="1" x14ac:dyDescent="0.25">
      <c r="A42" s="55" t="s">
        <v>241</v>
      </c>
      <c r="B42" s="37" t="s">
        <v>242</v>
      </c>
      <c r="C42" s="38"/>
      <c r="D42" s="33"/>
      <c r="E42" s="40">
        <v>56930</v>
      </c>
      <c r="F42" s="32">
        <v>44783</v>
      </c>
      <c r="G42" s="38"/>
      <c r="H42" s="33"/>
      <c r="I42" s="40"/>
      <c r="J42" s="32"/>
      <c r="K42" s="29"/>
      <c r="L42" s="30"/>
      <c r="M42" s="29"/>
      <c r="N42" s="50"/>
      <c r="O42" s="16"/>
      <c r="T42" s="18"/>
      <c r="U42" s="18"/>
      <c r="V42" s="18"/>
      <c r="W42" s="18"/>
      <c r="X42" s="18"/>
      <c r="Y42" s="18"/>
      <c r="Z42" s="18"/>
    </row>
    <row r="43" spans="1:26" x14ac:dyDescent="0.25">
      <c r="C43" s="42">
        <f>COUNTA(C3:C42)</f>
        <v>24</v>
      </c>
      <c r="D43" s="42">
        <f>COUNTA(D3:D42)</f>
        <v>24</v>
      </c>
      <c r="E43" s="42">
        <f>COUNTA(E3:E42)</f>
        <v>29</v>
      </c>
      <c r="F43" s="42">
        <f>COUNTA(F3:F42)</f>
        <v>29</v>
      </c>
      <c r="G43" s="42">
        <f>COUNTA(G3:G38)</f>
        <v>7</v>
      </c>
      <c r="H43" s="42">
        <f t="shared" ref="H43:L43" si="0">COUNTA(H3:H38)</f>
        <v>7</v>
      </c>
      <c r="I43" s="42">
        <f t="shared" si="0"/>
        <v>5</v>
      </c>
      <c r="J43" s="42">
        <f t="shared" si="0"/>
        <v>5</v>
      </c>
      <c r="K43" s="42">
        <f t="shared" si="0"/>
        <v>0</v>
      </c>
      <c r="L43" s="42">
        <f t="shared" si="0"/>
        <v>0</v>
      </c>
      <c r="M43" s="42"/>
      <c r="N43" s="42"/>
      <c r="T43" s="18"/>
      <c r="U43" s="18"/>
      <c r="V43" s="18"/>
      <c r="W43" s="18"/>
      <c r="X43" s="18"/>
      <c r="Y43" s="18"/>
      <c r="Z43" s="18"/>
    </row>
    <row r="44" spans="1:26" x14ac:dyDescent="0.25">
      <c r="T44" s="18"/>
      <c r="U44" s="18"/>
      <c r="V44" s="18"/>
      <c r="W44" s="18"/>
      <c r="X44" s="18"/>
      <c r="Y44" s="18"/>
      <c r="Z44" s="18"/>
    </row>
    <row r="45" spans="1:26" x14ac:dyDescent="0.25">
      <c r="T45" s="18"/>
      <c r="U45" s="18"/>
      <c r="V45" s="18"/>
      <c r="W45" s="18"/>
      <c r="X45" s="18"/>
      <c r="Y45" s="18"/>
      <c r="Z45" s="18"/>
    </row>
    <row r="46" spans="1:26" x14ac:dyDescent="0.25">
      <c r="T46" s="18"/>
      <c r="U46" s="18"/>
      <c r="V46" s="18"/>
      <c r="W46" s="18"/>
      <c r="X46" s="18"/>
      <c r="Y46" s="18"/>
      <c r="Z46" s="18"/>
    </row>
    <row r="47" spans="1:26" x14ac:dyDescent="0.25">
      <c r="T47" s="18"/>
      <c r="U47" s="18"/>
      <c r="V47" s="18"/>
      <c r="W47" s="18"/>
      <c r="X47" s="18"/>
      <c r="Y47" s="18"/>
      <c r="Z47" s="18"/>
    </row>
    <row r="48" spans="1:26" x14ac:dyDescent="0.25">
      <c r="T48" s="18"/>
      <c r="U48" s="18"/>
      <c r="V48" s="18"/>
      <c r="W48" s="18"/>
      <c r="X48" s="18"/>
      <c r="Y48" s="18"/>
      <c r="Z48" s="18"/>
    </row>
    <row r="49" spans="20:26" x14ac:dyDescent="0.25">
      <c r="T49" s="18"/>
      <c r="U49" s="18"/>
      <c r="V49" s="18"/>
      <c r="W49" s="18"/>
      <c r="X49" s="18"/>
      <c r="Y49" s="18"/>
      <c r="Z49" s="18"/>
    </row>
    <row r="50" spans="20:26" x14ac:dyDescent="0.25">
      <c r="T50" s="18"/>
      <c r="U50" s="18"/>
      <c r="V50" s="18"/>
      <c r="W50" s="18"/>
      <c r="X50" s="18"/>
      <c r="Y50" s="18"/>
      <c r="Z50" s="18"/>
    </row>
    <row r="51" spans="20:26" x14ac:dyDescent="0.25">
      <c r="T51" s="18"/>
      <c r="U51" s="18"/>
      <c r="V51" s="18"/>
      <c r="W51" s="18"/>
      <c r="X51" s="18"/>
      <c r="Y51" s="18"/>
      <c r="Z51" s="18"/>
    </row>
    <row r="52" spans="20:26" x14ac:dyDescent="0.25">
      <c r="T52" s="18"/>
      <c r="U52" s="18"/>
      <c r="V52" s="18"/>
      <c r="W52" s="18"/>
      <c r="X52" s="18"/>
      <c r="Y52" s="18"/>
      <c r="Z52" s="18"/>
    </row>
    <row r="53" spans="20:26" x14ac:dyDescent="0.25">
      <c r="T53" s="18"/>
      <c r="U53" s="18"/>
      <c r="V53" s="18"/>
      <c r="W53" s="18"/>
      <c r="X53" s="18"/>
      <c r="Y53" s="18"/>
      <c r="Z53" s="18"/>
    </row>
    <row r="54" spans="20:26" x14ac:dyDescent="0.25">
      <c r="T54" s="18"/>
      <c r="U54" s="18"/>
      <c r="V54" s="18"/>
      <c r="W54" s="18"/>
      <c r="X54" s="18"/>
      <c r="Y54" s="18"/>
      <c r="Z54" s="18"/>
    </row>
    <row r="55" spans="20:26" x14ac:dyDescent="0.25">
      <c r="T55" s="18"/>
      <c r="U55" s="18"/>
      <c r="V55" s="18"/>
      <c r="W55" s="18"/>
      <c r="X55" s="18"/>
      <c r="Y55" s="18"/>
      <c r="Z55" s="18"/>
    </row>
    <row r="56" spans="20:26" x14ac:dyDescent="0.25">
      <c r="T56" s="18"/>
      <c r="U56" s="18"/>
      <c r="V56" s="18"/>
      <c r="W56" s="18"/>
      <c r="X56" s="18"/>
      <c r="Y56" s="18"/>
      <c r="Z56" s="18"/>
    </row>
    <row r="57" spans="20:26" x14ac:dyDescent="0.25">
      <c r="T57" s="18"/>
      <c r="U57" s="18"/>
      <c r="V57" s="18"/>
      <c r="W57" s="18"/>
      <c r="X57" s="18"/>
      <c r="Y57" s="18"/>
      <c r="Z57" s="18"/>
    </row>
    <row r="58" spans="20:26" x14ac:dyDescent="0.25">
      <c r="T58" s="18"/>
      <c r="U58" s="18"/>
      <c r="V58" s="18"/>
      <c r="W58" s="18"/>
      <c r="X58" s="18"/>
      <c r="Y58" s="18"/>
      <c r="Z58" s="18"/>
    </row>
    <row r="59" spans="20:26" x14ac:dyDescent="0.25">
      <c r="T59" s="18"/>
      <c r="U59" s="18"/>
      <c r="V59" s="18"/>
      <c r="W59" s="18"/>
      <c r="X59" s="18"/>
      <c r="Y59" s="18"/>
      <c r="Z59" s="18"/>
    </row>
    <row r="60" spans="20:26" x14ac:dyDescent="0.25">
      <c r="T60" s="18"/>
      <c r="U60" s="18"/>
      <c r="V60" s="18"/>
      <c r="W60" s="18"/>
      <c r="X60" s="18"/>
      <c r="Y60" s="18"/>
      <c r="Z60" s="18"/>
    </row>
    <row r="61" spans="20:26" x14ac:dyDescent="0.25">
      <c r="T61" s="18"/>
      <c r="U61" s="18"/>
      <c r="V61" s="18"/>
      <c r="W61" s="18"/>
      <c r="X61" s="18"/>
      <c r="Y61" s="18"/>
      <c r="Z61" s="18"/>
    </row>
    <row r="62" spans="20:26" x14ac:dyDescent="0.25">
      <c r="T62" s="18"/>
      <c r="U62" s="18"/>
      <c r="V62" s="18"/>
      <c r="W62" s="18"/>
      <c r="X62" s="18"/>
      <c r="Y62" s="18"/>
      <c r="Z62" s="18"/>
    </row>
    <row r="63" spans="20:26" x14ac:dyDescent="0.25">
      <c r="T63" s="18"/>
      <c r="U63" s="18"/>
      <c r="V63" s="18"/>
      <c r="W63" s="18"/>
      <c r="X63" s="18"/>
      <c r="Y63" s="18"/>
      <c r="Z63" s="18"/>
    </row>
    <row r="64" spans="20:26" x14ac:dyDescent="0.25">
      <c r="T64" s="18"/>
      <c r="U64" s="18"/>
      <c r="V64" s="18"/>
      <c r="W64" s="18"/>
      <c r="X64" s="18"/>
      <c r="Y64" s="18"/>
      <c r="Z64" s="18"/>
    </row>
    <row r="65" spans="20:26" x14ac:dyDescent="0.25">
      <c r="T65" s="18"/>
      <c r="U65" s="18"/>
      <c r="V65" s="18"/>
      <c r="W65" s="18"/>
      <c r="X65" s="18"/>
      <c r="Y65" s="18"/>
      <c r="Z65" s="18"/>
    </row>
    <row r="66" spans="20:26" x14ac:dyDescent="0.25">
      <c r="T66" s="18"/>
      <c r="U66" s="18"/>
      <c r="V66" s="18"/>
      <c r="W66" s="18"/>
      <c r="X66" s="18"/>
      <c r="Y66" s="18"/>
      <c r="Z66" s="18"/>
    </row>
    <row r="67" spans="20:26" x14ac:dyDescent="0.25">
      <c r="T67" s="18"/>
      <c r="U67" s="18"/>
      <c r="V67" s="18"/>
      <c r="W67" s="18"/>
      <c r="X67" s="18"/>
      <c r="Y67" s="18"/>
      <c r="Z67" s="18"/>
    </row>
    <row r="68" spans="20:26" x14ac:dyDescent="0.25">
      <c r="T68" s="18"/>
      <c r="U68" s="18"/>
      <c r="V68" s="18"/>
      <c r="W68" s="18"/>
      <c r="X68" s="18"/>
      <c r="Y68" s="18"/>
      <c r="Z68" s="18"/>
    </row>
    <row r="69" spans="20:26" x14ac:dyDescent="0.25">
      <c r="T69" s="18"/>
      <c r="U69" s="18"/>
      <c r="V69" s="18"/>
      <c r="W69" s="18"/>
      <c r="X69" s="18"/>
      <c r="Y69" s="18"/>
      <c r="Z69" s="18"/>
    </row>
    <row r="70" spans="20:26" x14ac:dyDescent="0.25">
      <c r="T70" s="18"/>
      <c r="U70" s="18"/>
      <c r="V70" s="18"/>
      <c r="W70" s="18"/>
      <c r="X70" s="18"/>
      <c r="Y70" s="18"/>
      <c r="Z70" s="18"/>
    </row>
    <row r="71" spans="20:26" x14ac:dyDescent="0.25">
      <c r="T71" s="18"/>
      <c r="U71" s="18"/>
      <c r="V71" s="18"/>
      <c r="W71" s="18"/>
      <c r="X71" s="18"/>
      <c r="Y71" s="18"/>
      <c r="Z71" s="18"/>
    </row>
    <row r="72" spans="20:26" x14ac:dyDescent="0.25">
      <c r="T72" s="18"/>
      <c r="U72" s="18"/>
      <c r="V72" s="18"/>
      <c r="W72" s="18"/>
      <c r="X72" s="18"/>
      <c r="Y72" s="18"/>
      <c r="Z72" s="18"/>
    </row>
    <row r="73" spans="20:26" x14ac:dyDescent="0.25">
      <c r="T73" s="18"/>
      <c r="U73" s="18"/>
      <c r="V73" s="18"/>
      <c r="W73" s="18"/>
      <c r="X73" s="18"/>
      <c r="Y73" s="18"/>
      <c r="Z73" s="18"/>
    </row>
    <row r="74" spans="20:26" x14ac:dyDescent="0.25">
      <c r="T74" s="18"/>
      <c r="U74" s="18"/>
      <c r="V74" s="18"/>
      <c r="W74" s="18"/>
      <c r="X74" s="18"/>
      <c r="Y74" s="18"/>
      <c r="Z74" s="18"/>
    </row>
    <row r="75" spans="20:26" x14ac:dyDescent="0.25">
      <c r="T75" s="18"/>
      <c r="U75" s="18"/>
      <c r="V75" s="18"/>
      <c r="W75" s="18"/>
      <c r="X75" s="18"/>
      <c r="Y75" s="18"/>
      <c r="Z75" s="18"/>
    </row>
    <row r="76" spans="20:26" x14ac:dyDescent="0.25">
      <c r="T76" s="18"/>
      <c r="U76" s="18"/>
      <c r="V76" s="18"/>
      <c r="W76" s="18"/>
      <c r="X76" s="18"/>
      <c r="Y76" s="18"/>
      <c r="Z76" s="18"/>
    </row>
    <row r="77" spans="20:26" x14ac:dyDescent="0.25">
      <c r="T77" s="18"/>
      <c r="U77" s="18"/>
      <c r="V77" s="18"/>
      <c r="W77" s="18"/>
      <c r="X77" s="18"/>
      <c r="Y77" s="18"/>
      <c r="Z77" s="18"/>
    </row>
    <row r="78" spans="20:26" x14ac:dyDescent="0.25">
      <c r="T78" s="18"/>
      <c r="U78" s="18"/>
      <c r="V78" s="18"/>
      <c r="W78" s="18"/>
      <c r="X78" s="18"/>
      <c r="Y78" s="18"/>
      <c r="Z78" s="18"/>
    </row>
    <row r="79" spans="20:26" x14ac:dyDescent="0.25">
      <c r="T79" s="18"/>
      <c r="U79" s="18"/>
      <c r="V79" s="18"/>
      <c r="W79" s="18"/>
      <c r="X79" s="18"/>
      <c r="Y79" s="18"/>
      <c r="Z79" s="18"/>
    </row>
    <row r="80" spans="20:26" x14ac:dyDescent="0.25">
      <c r="T80" s="18"/>
      <c r="U80" s="18"/>
      <c r="V80" s="18"/>
      <c r="W80" s="18"/>
      <c r="X80" s="18"/>
      <c r="Y80" s="18"/>
      <c r="Z80" s="18"/>
    </row>
    <row r="81" spans="20:26" x14ac:dyDescent="0.25">
      <c r="T81" s="18"/>
      <c r="U81" s="18"/>
      <c r="V81" s="18"/>
      <c r="W81" s="18"/>
      <c r="X81" s="18"/>
      <c r="Y81" s="18"/>
      <c r="Z81" s="18"/>
    </row>
    <row r="82" spans="20:26" x14ac:dyDescent="0.25">
      <c r="T82" s="18"/>
      <c r="U82" s="18"/>
      <c r="V82" s="18"/>
      <c r="W82" s="18"/>
      <c r="X82" s="18"/>
      <c r="Y82" s="18"/>
      <c r="Z82" s="18"/>
    </row>
    <row r="83" spans="20:26" x14ac:dyDescent="0.25">
      <c r="T83" s="18"/>
      <c r="U83" s="18"/>
      <c r="V83" s="18"/>
      <c r="W83" s="18"/>
      <c r="X83" s="18"/>
      <c r="Y83" s="18"/>
      <c r="Z83" s="18"/>
    </row>
    <row r="84" spans="20:26" x14ac:dyDescent="0.25">
      <c r="T84" s="18"/>
      <c r="U84" s="18"/>
      <c r="V84" s="18"/>
      <c r="W84" s="18"/>
      <c r="X84" s="18"/>
      <c r="Y84" s="18"/>
      <c r="Z84" s="18"/>
    </row>
    <row r="85" spans="20:26" x14ac:dyDescent="0.25">
      <c r="T85" s="18"/>
      <c r="U85" s="18"/>
      <c r="V85" s="18"/>
      <c r="W85" s="18"/>
      <c r="X85" s="18"/>
      <c r="Y85" s="18"/>
      <c r="Z85" s="18"/>
    </row>
    <row r="86" spans="20:26" x14ac:dyDescent="0.25">
      <c r="T86" s="18"/>
      <c r="U86" s="18"/>
      <c r="V86" s="18"/>
      <c r="W86" s="18"/>
      <c r="X86" s="18"/>
      <c r="Y86" s="18"/>
      <c r="Z86" s="18"/>
    </row>
    <row r="87" spans="20:26" x14ac:dyDescent="0.25">
      <c r="T87" s="18"/>
      <c r="U87" s="18"/>
      <c r="V87" s="18"/>
      <c r="W87" s="18"/>
      <c r="X87" s="18"/>
      <c r="Y87" s="18"/>
      <c r="Z87" s="18"/>
    </row>
    <row r="88" spans="20:26" x14ac:dyDescent="0.25">
      <c r="T88" s="18"/>
      <c r="U88" s="18"/>
      <c r="V88" s="18"/>
      <c r="W88" s="18"/>
      <c r="X88" s="18"/>
      <c r="Y88" s="18"/>
      <c r="Z88" s="18"/>
    </row>
    <row r="89" spans="20:26" x14ac:dyDescent="0.25">
      <c r="T89" s="18"/>
      <c r="U89" s="18"/>
      <c r="V89" s="18"/>
      <c r="W89" s="18"/>
      <c r="X89" s="18"/>
      <c r="Y89" s="18"/>
      <c r="Z89" s="18"/>
    </row>
    <row r="90" spans="20:26" x14ac:dyDescent="0.25">
      <c r="T90" s="18"/>
      <c r="U90" s="18"/>
      <c r="V90" s="18"/>
      <c r="W90" s="18"/>
      <c r="X90" s="18"/>
      <c r="Y90" s="18"/>
      <c r="Z90" s="18"/>
    </row>
    <row r="91" spans="20:26" x14ac:dyDescent="0.25">
      <c r="T91" s="18"/>
      <c r="U91" s="18"/>
      <c r="V91" s="18"/>
      <c r="W91" s="18"/>
      <c r="X91" s="18"/>
      <c r="Y91" s="18"/>
      <c r="Z91" s="18"/>
    </row>
    <row r="92" spans="20:26" x14ac:dyDescent="0.25">
      <c r="T92" s="18"/>
      <c r="U92" s="18"/>
      <c r="V92" s="18"/>
      <c r="W92" s="18"/>
      <c r="X92" s="18"/>
      <c r="Y92" s="18"/>
      <c r="Z92" s="18"/>
    </row>
    <row r="93" spans="20:26" x14ac:dyDescent="0.25">
      <c r="T93" s="18"/>
      <c r="U93" s="18"/>
      <c r="V93" s="18"/>
      <c r="W93" s="18"/>
      <c r="X93" s="18"/>
      <c r="Y93" s="18"/>
      <c r="Z93" s="18"/>
    </row>
    <row r="94" spans="20:26" x14ac:dyDescent="0.25">
      <c r="T94" s="18"/>
      <c r="U94" s="18"/>
      <c r="V94" s="18"/>
      <c r="W94" s="18"/>
      <c r="X94" s="18"/>
      <c r="Y94" s="18"/>
      <c r="Z94" s="18"/>
    </row>
    <row r="95" spans="20:26" x14ac:dyDescent="0.25">
      <c r="T95" s="18"/>
      <c r="U95" s="18"/>
      <c r="V95" s="18"/>
      <c r="W95" s="18"/>
      <c r="X95" s="18"/>
      <c r="Y95" s="18"/>
      <c r="Z95" s="18"/>
    </row>
    <row r="96" spans="20:26" x14ac:dyDescent="0.25">
      <c r="T96" s="18"/>
      <c r="U96" s="18"/>
      <c r="V96" s="18"/>
      <c r="W96" s="18"/>
      <c r="X96" s="18"/>
      <c r="Y96" s="18"/>
      <c r="Z96" s="18"/>
    </row>
    <row r="97" spans="20:26" x14ac:dyDescent="0.25">
      <c r="T97" s="18"/>
      <c r="U97" s="18"/>
      <c r="V97" s="18"/>
      <c r="W97" s="18"/>
      <c r="X97" s="18"/>
      <c r="Y97" s="18"/>
      <c r="Z97" s="18"/>
    </row>
    <row r="98" spans="20:26" x14ac:dyDescent="0.25">
      <c r="T98" s="18"/>
      <c r="U98" s="18"/>
      <c r="V98" s="18"/>
      <c r="W98" s="18"/>
      <c r="X98" s="18"/>
      <c r="Y98" s="18"/>
      <c r="Z98" s="18"/>
    </row>
    <row r="99" spans="20:26" x14ac:dyDescent="0.25">
      <c r="T99" s="18"/>
      <c r="U99" s="18"/>
      <c r="V99" s="18"/>
      <c r="W99" s="18"/>
      <c r="X99" s="18"/>
      <c r="Y99" s="18"/>
      <c r="Z99" s="18"/>
    </row>
    <row r="100" spans="20:26" x14ac:dyDescent="0.25">
      <c r="T100" s="18"/>
      <c r="U100" s="18"/>
      <c r="V100" s="18"/>
      <c r="W100" s="18"/>
      <c r="X100" s="18"/>
      <c r="Y100" s="18"/>
      <c r="Z100" s="18"/>
    </row>
    <row r="101" spans="20:26" x14ac:dyDescent="0.25">
      <c r="T101" s="18"/>
      <c r="U101" s="18"/>
      <c r="V101" s="18"/>
      <c r="W101" s="18"/>
      <c r="X101" s="18"/>
      <c r="Y101" s="18"/>
      <c r="Z101" s="18"/>
    </row>
    <row r="102" spans="20:26" x14ac:dyDescent="0.25">
      <c r="T102" s="18"/>
      <c r="U102" s="18"/>
      <c r="V102" s="18"/>
      <c r="W102" s="18"/>
      <c r="X102" s="18"/>
      <c r="Y102" s="18"/>
      <c r="Z102" s="18"/>
    </row>
    <row r="103" spans="20:26" x14ac:dyDescent="0.25">
      <c r="T103" s="18"/>
      <c r="U103" s="18"/>
      <c r="V103" s="18"/>
      <c r="W103" s="18"/>
      <c r="X103" s="18"/>
      <c r="Y103" s="18"/>
      <c r="Z103" s="18"/>
    </row>
    <row r="104" spans="20:26" x14ac:dyDescent="0.25">
      <c r="T104" s="18"/>
      <c r="U104" s="18"/>
      <c r="V104" s="18"/>
      <c r="W104" s="18"/>
      <c r="X104" s="18"/>
      <c r="Y104" s="18"/>
      <c r="Z104" s="18"/>
    </row>
    <row r="105" spans="20:26" x14ac:dyDescent="0.25">
      <c r="T105" s="18"/>
      <c r="U105" s="18"/>
      <c r="V105" s="18"/>
      <c r="W105" s="18"/>
      <c r="X105" s="18"/>
      <c r="Y105" s="18"/>
      <c r="Z105" s="18"/>
    </row>
    <row r="106" spans="20:26" x14ac:dyDescent="0.25">
      <c r="T106" s="18"/>
      <c r="U106" s="18"/>
      <c r="V106" s="18"/>
      <c r="W106" s="18"/>
      <c r="X106" s="18"/>
      <c r="Y106" s="18"/>
      <c r="Z106" s="18"/>
    </row>
    <row r="107" spans="20:26" x14ac:dyDescent="0.25">
      <c r="T107" s="18"/>
      <c r="U107" s="18"/>
      <c r="V107" s="18"/>
      <c r="W107" s="18"/>
      <c r="X107" s="18"/>
      <c r="Y107" s="18"/>
      <c r="Z107" s="18"/>
    </row>
    <row r="108" spans="20:26" x14ac:dyDescent="0.25">
      <c r="T108" s="18"/>
      <c r="U108" s="18"/>
      <c r="V108" s="18"/>
      <c r="W108" s="18"/>
      <c r="X108" s="18"/>
      <c r="Y108" s="18"/>
      <c r="Z108" s="18"/>
    </row>
    <row r="109" spans="20:26" x14ac:dyDescent="0.25">
      <c r="T109" s="18"/>
      <c r="U109" s="18"/>
      <c r="V109" s="18"/>
      <c r="W109" s="18"/>
      <c r="X109" s="18"/>
      <c r="Y109" s="18"/>
      <c r="Z109" s="18"/>
    </row>
    <row r="110" spans="20:26" x14ac:dyDescent="0.25">
      <c r="T110" s="18"/>
      <c r="U110" s="18"/>
      <c r="V110" s="18"/>
      <c r="W110" s="18"/>
      <c r="X110" s="18"/>
      <c r="Y110" s="18"/>
      <c r="Z110" s="18"/>
    </row>
    <row r="111" spans="20:26" x14ac:dyDescent="0.25">
      <c r="T111" s="18"/>
      <c r="U111" s="18"/>
      <c r="V111" s="18"/>
      <c r="W111" s="18"/>
      <c r="X111" s="18"/>
      <c r="Y111" s="18"/>
      <c r="Z111" s="18"/>
    </row>
    <row r="112" spans="20:26" x14ac:dyDescent="0.25">
      <c r="T112" s="18"/>
      <c r="U112" s="18"/>
      <c r="V112" s="18"/>
      <c r="W112" s="18"/>
      <c r="X112" s="18"/>
      <c r="Y112" s="18"/>
      <c r="Z112" s="18"/>
    </row>
    <row r="113" spans="20:26" x14ac:dyDescent="0.25">
      <c r="T113" s="18"/>
      <c r="U113" s="18"/>
      <c r="V113" s="18"/>
      <c r="W113" s="18"/>
      <c r="X113" s="18"/>
      <c r="Y113" s="18"/>
      <c r="Z113" s="18"/>
    </row>
    <row r="114" spans="20:26" x14ac:dyDescent="0.25">
      <c r="T114" s="18"/>
      <c r="U114" s="18"/>
      <c r="V114" s="18"/>
      <c r="W114" s="18"/>
      <c r="X114" s="18"/>
      <c r="Y114" s="18"/>
      <c r="Z114" s="18"/>
    </row>
    <row r="115" spans="20:26" x14ac:dyDescent="0.25">
      <c r="T115" s="18"/>
      <c r="U115" s="18"/>
      <c r="V115" s="18"/>
      <c r="W115" s="18"/>
      <c r="X115" s="18"/>
      <c r="Y115" s="18"/>
      <c r="Z115" s="18"/>
    </row>
    <row r="116" spans="20:26" x14ac:dyDescent="0.25">
      <c r="T116" s="18"/>
      <c r="U116" s="18"/>
      <c r="V116" s="18"/>
      <c r="W116" s="18"/>
      <c r="X116" s="18"/>
      <c r="Y116" s="18"/>
      <c r="Z116" s="18"/>
    </row>
    <row r="117" spans="20:26" x14ac:dyDescent="0.25">
      <c r="T117" s="18"/>
      <c r="U117" s="18"/>
      <c r="V117" s="18"/>
      <c r="W117" s="18"/>
      <c r="X117" s="18"/>
      <c r="Y117" s="18"/>
      <c r="Z117" s="18"/>
    </row>
    <row r="118" spans="20:26" x14ac:dyDescent="0.25">
      <c r="T118" s="18"/>
      <c r="U118" s="18"/>
      <c r="V118" s="18"/>
      <c r="W118" s="18"/>
      <c r="X118" s="18"/>
      <c r="Y118" s="18"/>
      <c r="Z118" s="18"/>
    </row>
    <row r="119" spans="20:26" x14ac:dyDescent="0.25">
      <c r="T119" s="18"/>
      <c r="U119" s="18"/>
      <c r="V119" s="18"/>
      <c r="W119" s="18"/>
      <c r="X119" s="18"/>
      <c r="Y119" s="18"/>
      <c r="Z119" s="18"/>
    </row>
    <row r="120" spans="20:26" x14ac:dyDescent="0.25">
      <c r="T120" s="18"/>
      <c r="U120" s="18"/>
      <c r="V120" s="18"/>
      <c r="W120" s="18"/>
      <c r="X120" s="18"/>
      <c r="Y120" s="18"/>
      <c r="Z120" s="18"/>
    </row>
    <row r="121" spans="20:26" x14ac:dyDescent="0.25">
      <c r="T121" s="18"/>
      <c r="U121" s="18"/>
      <c r="V121" s="18"/>
      <c r="W121" s="18"/>
      <c r="X121" s="18"/>
      <c r="Y121" s="18"/>
      <c r="Z121" s="18"/>
    </row>
    <row r="122" spans="20:26" x14ac:dyDescent="0.25">
      <c r="T122" s="18"/>
      <c r="U122" s="18"/>
      <c r="V122" s="18"/>
      <c r="W122" s="18"/>
      <c r="X122" s="18"/>
      <c r="Y122" s="18"/>
      <c r="Z122" s="18"/>
    </row>
    <row r="123" spans="20:26" x14ac:dyDescent="0.25">
      <c r="T123" s="18"/>
      <c r="U123" s="18"/>
      <c r="V123" s="18"/>
      <c r="W123" s="18"/>
      <c r="X123" s="18"/>
      <c r="Y123" s="18"/>
      <c r="Z123" s="18"/>
    </row>
    <row r="124" spans="20:26" x14ac:dyDescent="0.25">
      <c r="T124" s="18"/>
      <c r="U124" s="18"/>
      <c r="V124" s="18"/>
      <c r="W124" s="18"/>
      <c r="X124" s="18"/>
      <c r="Y124" s="18"/>
      <c r="Z124" s="18"/>
    </row>
    <row r="125" spans="20:26" x14ac:dyDescent="0.25">
      <c r="T125" s="18"/>
      <c r="U125" s="18"/>
      <c r="V125" s="18"/>
      <c r="W125" s="18"/>
      <c r="X125" s="18"/>
      <c r="Y125" s="18"/>
      <c r="Z125" s="18"/>
    </row>
    <row r="126" spans="20:26" x14ac:dyDescent="0.25">
      <c r="T126" s="18"/>
      <c r="U126" s="18"/>
      <c r="V126" s="18"/>
      <c r="W126" s="18"/>
      <c r="X126" s="18"/>
      <c r="Y126" s="18"/>
      <c r="Z126" s="18"/>
    </row>
    <row r="127" spans="20:26" x14ac:dyDescent="0.25">
      <c r="T127" s="18"/>
      <c r="U127" s="18"/>
      <c r="V127" s="18"/>
      <c r="W127" s="18"/>
      <c r="X127" s="18"/>
      <c r="Y127" s="18"/>
      <c r="Z127" s="18"/>
    </row>
    <row r="128" spans="20:26" x14ac:dyDescent="0.25">
      <c r="T128" s="18"/>
      <c r="U128" s="18"/>
      <c r="V128" s="18"/>
      <c r="W128" s="18"/>
      <c r="X128" s="18"/>
      <c r="Y128" s="18"/>
      <c r="Z128" s="18"/>
    </row>
    <row r="129" spans="20:26" x14ac:dyDescent="0.25">
      <c r="T129" s="18"/>
      <c r="U129" s="18"/>
      <c r="V129" s="18"/>
      <c r="W129" s="18"/>
      <c r="X129" s="18"/>
      <c r="Y129" s="18"/>
      <c r="Z129" s="18"/>
    </row>
    <row r="130" spans="20:26" x14ac:dyDescent="0.25">
      <c r="T130" s="18"/>
      <c r="U130" s="18"/>
      <c r="V130" s="18"/>
      <c r="W130" s="18"/>
      <c r="X130" s="18"/>
      <c r="Y130" s="18"/>
      <c r="Z130" s="18"/>
    </row>
    <row r="131" spans="20:26" x14ac:dyDescent="0.25">
      <c r="T131" s="18"/>
      <c r="U131" s="18"/>
      <c r="V131" s="18"/>
      <c r="W131" s="18"/>
      <c r="X131" s="18"/>
      <c r="Y131" s="18"/>
      <c r="Z131" s="18"/>
    </row>
    <row r="132" spans="20:26" x14ac:dyDescent="0.25">
      <c r="T132" s="18"/>
      <c r="U132" s="18"/>
      <c r="V132" s="18"/>
      <c r="W132" s="18"/>
      <c r="X132" s="18"/>
      <c r="Y132" s="18"/>
      <c r="Z132" s="18"/>
    </row>
    <row r="133" spans="20:26" x14ac:dyDescent="0.25">
      <c r="T133" s="18"/>
      <c r="U133" s="18"/>
      <c r="V133" s="18"/>
      <c r="W133" s="18"/>
      <c r="X133" s="18"/>
      <c r="Y133" s="18"/>
      <c r="Z133" s="18"/>
    </row>
    <row r="134" spans="20:26" x14ac:dyDescent="0.25">
      <c r="T134" s="18"/>
      <c r="U134" s="18"/>
      <c r="V134" s="18"/>
      <c r="W134" s="18"/>
      <c r="X134" s="18"/>
      <c r="Y134" s="18"/>
      <c r="Z134" s="18"/>
    </row>
    <row r="135" spans="20:26" x14ac:dyDescent="0.25">
      <c r="T135" s="18"/>
      <c r="U135" s="18"/>
      <c r="V135" s="18"/>
      <c r="W135" s="18"/>
      <c r="X135" s="18"/>
      <c r="Y135" s="18"/>
      <c r="Z135" s="18"/>
    </row>
    <row r="136" spans="20:26" x14ac:dyDescent="0.25">
      <c r="T136" s="18"/>
      <c r="U136" s="18"/>
      <c r="V136" s="18"/>
      <c r="W136" s="18"/>
      <c r="X136" s="18"/>
      <c r="Y136" s="18"/>
      <c r="Z136" s="18"/>
    </row>
    <row r="137" spans="20:26" x14ac:dyDescent="0.25">
      <c r="T137" s="18"/>
      <c r="U137" s="18"/>
      <c r="V137" s="18"/>
      <c r="W137" s="18"/>
      <c r="X137" s="18"/>
      <c r="Y137" s="18"/>
      <c r="Z137" s="18"/>
    </row>
    <row r="138" spans="20:26" x14ac:dyDescent="0.25">
      <c r="T138" s="18"/>
      <c r="U138" s="18"/>
      <c r="V138" s="18"/>
      <c r="W138" s="18"/>
      <c r="X138" s="18"/>
      <c r="Y138" s="18"/>
      <c r="Z138" s="18"/>
    </row>
    <row r="139" spans="20:26" x14ac:dyDescent="0.25">
      <c r="T139" s="18"/>
      <c r="U139" s="18"/>
      <c r="V139" s="18"/>
      <c r="W139" s="18"/>
      <c r="X139" s="18"/>
      <c r="Y139" s="18"/>
      <c r="Z139" s="18"/>
    </row>
    <row r="140" spans="20:26" x14ac:dyDescent="0.25">
      <c r="T140" s="18"/>
      <c r="U140" s="18"/>
      <c r="V140" s="18"/>
      <c r="W140" s="18"/>
      <c r="X140" s="18"/>
      <c r="Y140" s="18"/>
      <c r="Z140" s="18"/>
    </row>
    <row r="141" spans="20:26" x14ac:dyDescent="0.25">
      <c r="T141" s="18"/>
      <c r="U141" s="18"/>
      <c r="V141" s="18"/>
      <c r="W141" s="18"/>
      <c r="X141" s="18"/>
      <c r="Y141" s="18"/>
      <c r="Z141" s="18"/>
    </row>
    <row r="142" spans="20:26" x14ac:dyDescent="0.25">
      <c r="T142" s="18"/>
      <c r="U142" s="18"/>
      <c r="V142" s="18"/>
      <c r="W142" s="18"/>
      <c r="X142" s="18"/>
      <c r="Y142" s="18"/>
      <c r="Z142" s="18"/>
    </row>
    <row r="143" spans="20:26" x14ac:dyDescent="0.25">
      <c r="T143" s="18"/>
      <c r="U143" s="18"/>
      <c r="V143" s="18"/>
      <c r="W143" s="18"/>
      <c r="X143" s="18"/>
      <c r="Y143" s="18"/>
      <c r="Z143" s="18"/>
    </row>
    <row r="144" spans="20:26" x14ac:dyDescent="0.25">
      <c r="T144" s="18"/>
      <c r="U144" s="18"/>
      <c r="V144" s="18"/>
      <c r="W144" s="18"/>
      <c r="X144" s="18"/>
      <c r="Y144" s="18"/>
      <c r="Z144" s="18"/>
    </row>
    <row r="145" spans="20:26" x14ac:dyDescent="0.25">
      <c r="T145" s="18"/>
      <c r="U145" s="18"/>
      <c r="V145" s="18"/>
      <c r="W145" s="18"/>
      <c r="X145" s="18"/>
      <c r="Y145" s="18"/>
      <c r="Z145" s="18"/>
    </row>
    <row r="146" spans="20:26" x14ac:dyDescent="0.25">
      <c r="T146" s="18"/>
      <c r="U146" s="18"/>
      <c r="V146" s="18"/>
      <c r="W146" s="18"/>
      <c r="X146" s="18"/>
      <c r="Y146" s="18"/>
      <c r="Z146" s="18"/>
    </row>
    <row r="147" spans="20:26" x14ac:dyDescent="0.25">
      <c r="T147" s="18"/>
      <c r="U147" s="18"/>
      <c r="V147" s="18"/>
      <c r="W147" s="18"/>
      <c r="X147" s="18"/>
      <c r="Y147" s="18"/>
      <c r="Z147" s="18"/>
    </row>
    <row r="148" spans="20:26" x14ac:dyDescent="0.25">
      <c r="T148" s="18"/>
      <c r="U148" s="18"/>
      <c r="V148" s="18"/>
      <c r="W148" s="18"/>
      <c r="X148" s="18"/>
      <c r="Y148" s="18"/>
      <c r="Z148" s="18"/>
    </row>
    <row r="149" spans="20:26" x14ac:dyDescent="0.25">
      <c r="T149" s="18"/>
      <c r="U149" s="18"/>
      <c r="V149" s="18"/>
      <c r="W149" s="18"/>
      <c r="X149" s="18"/>
      <c r="Y149" s="18"/>
      <c r="Z149" s="18"/>
    </row>
    <row r="150" spans="20:26" x14ac:dyDescent="0.25">
      <c r="T150" s="18"/>
      <c r="U150" s="18"/>
      <c r="V150" s="18"/>
      <c r="W150" s="18"/>
      <c r="X150" s="18"/>
      <c r="Y150" s="18"/>
      <c r="Z150" s="18"/>
    </row>
    <row r="151" spans="20:26" x14ac:dyDescent="0.25">
      <c r="T151" s="18"/>
      <c r="U151" s="18"/>
      <c r="V151" s="18"/>
      <c r="W151" s="18"/>
      <c r="X151" s="18"/>
      <c r="Y151" s="18"/>
      <c r="Z151" s="18"/>
    </row>
    <row r="152" spans="20:26" x14ac:dyDescent="0.25">
      <c r="T152" s="18"/>
      <c r="U152" s="18"/>
      <c r="V152" s="18"/>
      <c r="W152" s="18"/>
      <c r="X152" s="18"/>
      <c r="Y152" s="18"/>
      <c r="Z152" s="18"/>
    </row>
    <row r="153" spans="20:26" x14ac:dyDescent="0.25">
      <c r="T153" s="18"/>
      <c r="U153" s="18"/>
      <c r="V153" s="18"/>
      <c r="W153" s="18"/>
      <c r="X153" s="18"/>
      <c r="Y153" s="18"/>
      <c r="Z153" s="18"/>
    </row>
    <row r="154" spans="20:26" x14ac:dyDescent="0.25">
      <c r="T154" s="18"/>
      <c r="U154" s="18"/>
      <c r="V154" s="18"/>
      <c r="W154" s="18"/>
      <c r="X154" s="18"/>
      <c r="Y154" s="18"/>
      <c r="Z154" s="18"/>
    </row>
    <row r="155" spans="20:26" x14ac:dyDescent="0.25">
      <c r="T155" s="18"/>
      <c r="U155" s="18"/>
      <c r="V155" s="18"/>
      <c r="W155" s="18"/>
      <c r="X155" s="18"/>
      <c r="Y155" s="18"/>
      <c r="Z155" s="18"/>
    </row>
    <row r="156" spans="20:26" x14ac:dyDescent="0.25">
      <c r="T156" s="18"/>
      <c r="U156" s="18"/>
      <c r="V156" s="18"/>
      <c r="W156" s="18"/>
      <c r="X156" s="18"/>
      <c r="Y156" s="18"/>
      <c r="Z156" s="18"/>
    </row>
    <row r="157" spans="20:26" x14ac:dyDescent="0.25">
      <c r="T157" s="18"/>
      <c r="U157" s="18"/>
      <c r="V157" s="18"/>
      <c r="W157" s="18"/>
      <c r="X157" s="18"/>
      <c r="Y157" s="18"/>
      <c r="Z157" s="18"/>
    </row>
    <row r="158" spans="20:26" x14ac:dyDescent="0.25">
      <c r="T158" s="18"/>
      <c r="U158" s="18"/>
      <c r="V158" s="18"/>
      <c r="W158" s="18"/>
      <c r="X158" s="18"/>
      <c r="Y158" s="18"/>
      <c r="Z158" s="18"/>
    </row>
    <row r="159" spans="20:26" x14ac:dyDescent="0.25">
      <c r="T159" s="18"/>
      <c r="U159" s="18"/>
      <c r="V159" s="18"/>
      <c r="W159" s="18"/>
      <c r="X159" s="18"/>
      <c r="Y159" s="18"/>
      <c r="Z159" s="18"/>
    </row>
    <row r="160" spans="20:26" x14ac:dyDescent="0.25">
      <c r="T160" s="18"/>
      <c r="U160" s="18"/>
      <c r="V160" s="18"/>
      <c r="W160" s="18"/>
      <c r="X160" s="18"/>
      <c r="Y160" s="18"/>
      <c r="Z160" s="18"/>
    </row>
    <row r="161" spans="20:26" x14ac:dyDescent="0.25">
      <c r="T161" s="18"/>
      <c r="U161" s="18"/>
      <c r="V161" s="18"/>
      <c r="W161" s="18"/>
      <c r="X161" s="18"/>
      <c r="Y161" s="18"/>
      <c r="Z161" s="18"/>
    </row>
    <row r="162" spans="20:26" x14ac:dyDescent="0.25">
      <c r="T162" s="18"/>
      <c r="U162" s="18"/>
      <c r="V162" s="18"/>
      <c r="W162" s="18"/>
      <c r="X162" s="18"/>
      <c r="Y162" s="18"/>
      <c r="Z162" s="18"/>
    </row>
    <row r="163" spans="20:26" x14ac:dyDescent="0.25">
      <c r="T163" s="18"/>
      <c r="U163" s="18"/>
      <c r="V163" s="18"/>
      <c r="W163" s="18"/>
      <c r="X163" s="18"/>
      <c r="Y163" s="18"/>
      <c r="Z163" s="18"/>
    </row>
    <row r="164" spans="20:26" x14ac:dyDescent="0.25">
      <c r="T164" s="18"/>
      <c r="U164" s="18"/>
      <c r="V164" s="18"/>
      <c r="W164" s="18"/>
      <c r="X164" s="18"/>
      <c r="Y164" s="18"/>
      <c r="Z164" s="18"/>
    </row>
    <row r="165" spans="20:26" x14ac:dyDescent="0.25">
      <c r="T165" s="18"/>
      <c r="U165" s="18"/>
      <c r="V165" s="18"/>
      <c r="W165" s="18"/>
      <c r="X165" s="18"/>
      <c r="Y165" s="18"/>
      <c r="Z165" s="18"/>
    </row>
    <row r="166" spans="20:26" x14ac:dyDescent="0.25">
      <c r="T166" s="18"/>
      <c r="U166" s="18"/>
      <c r="V166" s="18"/>
      <c r="W166" s="18"/>
      <c r="X166" s="18"/>
      <c r="Y166" s="18"/>
      <c r="Z166" s="18"/>
    </row>
    <row r="167" spans="20:26" x14ac:dyDescent="0.25">
      <c r="T167" s="18"/>
      <c r="U167" s="18"/>
      <c r="V167" s="18"/>
      <c r="W167" s="18"/>
      <c r="X167" s="18"/>
      <c r="Y167" s="18"/>
      <c r="Z167" s="18"/>
    </row>
    <row r="168" spans="20:26" x14ac:dyDescent="0.25">
      <c r="T168" s="18"/>
      <c r="U168" s="18"/>
      <c r="V168" s="18"/>
      <c r="W168" s="18"/>
      <c r="X168" s="18"/>
      <c r="Y168" s="18"/>
      <c r="Z168" s="18"/>
    </row>
    <row r="169" spans="20:26" x14ac:dyDescent="0.25">
      <c r="T169" s="18"/>
      <c r="U169" s="18"/>
      <c r="V169" s="18"/>
      <c r="W169" s="18"/>
      <c r="X169" s="18"/>
      <c r="Y169" s="18"/>
      <c r="Z169" s="18"/>
    </row>
    <row r="170" spans="20:26" x14ac:dyDescent="0.25">
      <c r="T170" s="18"/>
      <c r="U170" s="18"/>
      <c r="V170" s="18"/>
      <c r="W170" s="18"/>
      <c r="X170" s="18"/>
      <c r="Y170" s="18"/>
      <c r="Z170" s="18"/>
    </row>
    <row r="171" spans="20:26" x14ac:dyDescent="0.25">
      <c r="T171" s="18"/>
      <c r="U171" s="18"/>
      <c r="V171" s="18"/>
      <c r="W171" s="18"/>
      <c r="X171" s="18"/>
      <c r="Y171" s="18"/>
      <c r="Z171" s="18"/>
    </row>
    <row r="172" spans="20:26" x14ac:dyDescent="0.25">
      <c r="T172" s="18"/>
      <c r="U172" s="18"/>
      <c r="V172" s="18"/>
      <c r="W172" s="18"/>
      <c r="X172" s="18"/>
      <c r="Y172" s="18"/>
      <c r="Z172" s="18"/>
    </row>
    <row r="173" spans="20:26" x14ac:dyDescent="0.25">
      <c r="T173" s="18"/>
      <c r="U173" s="18"/>
      <c r="V173" s="18"/>
      <c r="W173" s="18"/>
      <c r="X173" s="18"/>
      <c r="Y173" s="18"/>
      <c r="Z173" s="18"/>
    </row>
    <row r="174" spans="20:26" x14ac:dyDescent="0.25">
      <c r="T174" s="18"/>
      <c r="U174" s="18"/>
      <c r="V174" s="18"/>
      <c r="W174" s="18"/>
      <c r="X174" s="18"/>
      <c r="Y174" s="18"/>
      <c r="Z174" s="18"/>
    </row>
    <row r="175" spans="20:26" x14ac:dyDescent="0.25">
      <c r="T175" s="18"/>
      <c r="U175" s="18"/>
      <c r="V175" s="18"/>
      <c r="W175" s="18"/>
      <c r="X175" s="18"/>
      <c r="Y175" s="18"/>
      <c r="Z175" s="18"/>
    </row>
    <row r="176" spans="20:26" x14ac:dyDescent="0.25">
      <c r="T176" s="18"/>
      <c r="U176" s="18"/>
      <c r="V176" s="18"/>
      <c r="W176" s="18"/>
      <c r="X176" s="18"/>
      <c r="Y176" s="18"/>
      <c r="Z176" s="18"/>
    </row>
    <row r="177" spans="20:26" x14ac:dyDescent="0.25">
      <c r="T177" s="18"/>
      <c r="U177" s="18"/>
      <c r="V177" s="18"/>
      <c r="W177" s="18"/>
      <c r="X177" s="18"/>
      <c r="Y177" s="18"/>
      <c r="Z177" s="18"/>
    </row>
    <row r="178" spans="20:26" x14ac:dyDescent="0.25">
      <c r="T178" s="18"/>
      <c r="U178" s="18"/>
      <c r="V178" s="18"/>
      <c r="W178" s="18"/>
      <c r="X178" s="18"/>
      <c r="Y178" s="18"/>
      <c r="Z178" s="18"/>
    </row>
    <row r="179" spans="20:26" x14ac:dyDescent="0.25">
      <c r="T179" s="18"/>
      <c r="U179" s="18"/>
      <c r="V179" s="18"/>
      <c r="W179" s="18"/>
      <c r="X179" s="18"/>
      <c r="Y179" s="18"/>
      <c r="Z179" s="18"/>
    </row>
    <row r="180" spans="20:26" x14ac:dyDescent="0.25">
      <c r="T180" s="18"/>
      <c r="U180" s="18"/>
      <c r="V180" s="18"/>
      <c r="W180" s="18"/>
      <c r="X180" s="18"/>
      <c r="Y180" s="18"/>
      <c r="Z180" s="18"/>
    </row>
    <row r="181" spans="20:26" x14ac:dyDescent="0.25">
      <c r="T181" s="18"/>
      <c r="U181" s="18"/>
      <c r="V181" s="18"/>
      <c r="W181" s="18"/>
      <c r="X181" s="18"/>
      <c r="Y181" s="18"/>
      <c r="Z181" s="18"/>
    </row>
    <row r="182" spans="20:26" x14ac:dyDescent="0.25">
      <c r="T182" s="18"/>
      <c r="U182" s="18"/>
      <c r="V182" s="18"/>
      <c r="W182" s="18"/>
      <c r="X182" s="18"/>
      <c r="Y182" s="18"/>
      <c r="Z182" s="18"/>
    </row>
    <row r="183" spans="20:26" x14ac:dyDescent="0.25">
      <c r="T183" s="18"/>
      <c r="U183" s="18"/>
      <c r="V183" s="18"/>
      <c r="W183" s="18"/>
      <c r="X183" s="18"/>
      <c r="Y183" s="18"/>
      <c r="Z183" s="18"/>
    </row>
    <row r="184" spans="20:26" x14ac:dyDescent="0.25">
      <c r="T184" s="18"/>
      <c r="U184" s="18"/>
      <c r="V184" s="18"/>
      <c r="W184" s="18"/>
      <c r="X184" s="18"/>
      <c r="Y184" s="18"/>
      <c r="Z184" s="18"/>
    </row>
    <row r="185" spans="20:26" x14ac:dyDescent="0.25">
      <c r="T185" s="18"/>
      <c r="U185" s="18"/>
      <c r="V185" s="18"/>
      <c r="W185" s="18"/>
      <c r="X185" s="18"/>
      <c r="Y185" s="18"/>
      <c r="Z185" s="18"/>
    </row>
    <row r="186" spans="20:26" x14ac:dyDescent="0.25">
      <c r="T186" s="18"/>
      <c r="U186" s="18"/>
      <c r="V186" s="18"/>
      <c r="W186" s="18"/>
      <c r="X186" s="18"/>
      <c r="Y186" s="18"/>
      <c r="Z186" s="18"/>
    </row>
    <row r="187" spans="20:26" x14ac:dyDescent="0.25">
      <c r="T187" s="18"/>
      <c r="U187" s="18"/>
      <c r="V187" s="18"/>
      <c r="W187" s="18"/>
      <c r="X187" s="18"/>
      <c r="Y187" s="18"/>
      <c r="Z187" s="18"/>
    </row>
    <row r="188" spans="20:26" x14ac:dyDescent="0.25">
      <c r="T188" s="18"/>
      <c r="U188" s="18"/>
      <c r="V188" s="18"/>
      <c r="W188" s="18"/>
      <c r="X188" s="18"/>
      <c r="Y188" s="18"/>
      <c r="Z188" s="18"/>
    </row>
    <row r="189" spans="20:26" x14ac:dyDescent="0.25">
      <c r="T189" s="18"/>
      <c r="U189" s="18"/>
      <c r="V189" s="18"/>
      <c r="W189" s="18"/>
      <c r="X189" s="18"/>
      <c r="Y189" s="18"/>
      <c r="Z189" s="18"/>
    </row>
    <row r="190" spans="20:26" x14ac:dyDescent="0.25">
      <c r="T190" s="18"/>
      <c r="U190" s="18"/>
      <c r="V190" s="18"/>
      <c r="W190" s="18"/>
      <c r="X190" s="18"/>
      <c r="Y190" s="18"/>
      <c r="Z190" s="18"/>
    </row>
    <row r="191" spans="20:26" x14ac:dyDescent="0.25">
      <c r="T191" s="18"/>
      <c r="U191" s="18"/>
      <c r="V191" s="18"/>
      <c r="W191" s="18"/>
      <c r="X191" s="18"/>
      <c r="Y191" s="18"/>
      <c r="Z191" s="18"/>
    </row>
    <row r="192" spans="20:26" x14ac:dyDescent="0.25">
      <c r="T192" s="18"/>
      <c r="U192" s="18"/>
      <c r="V192" s="18"/>
      <c r="W192" s="18"/>
      <c r="X192" s="18"/>
      <c r="Y192" s="18"/>
      <c r="Z192" s="18"/>
    </row>
    <row r="193" spans="20:26" x14ac:dyDescent="0.25">
      <c r="T193" s="18"/>
      <c r="U193" s="18"/>
      <c r="V193" s="18"/>
      <c r="W193" s="18"/>
      <c r="X193" s="18"/>
      <c r="Y193" s="18"/>
      <c r="Z193" s="18"/>
    </row>
    <row r="194" spans="20:26" x14ac:dyDescent="0.25">
      <c r="T194" s="18"/>
      <c r="U194" s="18"/>
      <c r="V194" s="18"/>
      <c r="W194" s="18"/>
      <c r="X194" s="18"/>
      <c r="Y194" s="18"/>
      <c r="Z194" s="18"/>
    </row>
    <row r="195" spans="20:26" x14ac:dyDescent="0.25">
      <c r="T195" s="18"/>
      <c r="U195" s="18"/>
      <c r="V195" s="18"/>
      <c r="W195" s="18"/>
      <c r="X195" s="18"/>
      <c r="Y195" s="18"/>
      <c r="Z195" s="18"/>
    </row>
    <row r="196" spans="20:26" x14ac:dyDescent="0.25">
      <c r="T196" s="18"/>
      <c r="U196" s="18"/>
      <c r="V196" s="18"/>
      <c r="W196" s="18"/>
      <c r="X196" s="18"/>
      <c r="Y196" s="18"/>
      <c r="Z196" s="18"/>
    </row>
    <row r="197" spans="20:26" x14ac:dyDescent="0.25">
      <c r="T197" s="18"/>
      <c r="U197" s="18"/>
      <c r="V197" s="18"/>
      <c r="W197" s="18"/>
      <c r="X197" s="18"/>
      <c r="Y197" s="18"/>
      <c r="Z197" s="18"/>
    </row>
    <row r="198" spans="20:26" x14ac:dyDescent="0.25">
      <c r="T198" s="18"/>
      <c r="U198" s="18"/>
      <c r="V198" s="18"/>
      <c r="W198" s="18"/>
      <c r="X198" s="18"/>
      <c r="Y198" s="18"/>
      <c r="Z198" s="18"/>
    </row>
    <row r="199" spans="20:26" x14ac:dyDescent="0.25">
      <c r="T199" s="18"/>
      <c r="U199" s="18"/>
      <c r="V199" s="18"/>
      <c r="W199" s="18"/>
      <c r="X199" s="18"/>
      <c r="Y199" s="18"/>
      <c r="Z199" s="18"/>
    </row>
    <row r="200" spans="20:26" x14ac:dyDescent="0.25">
      <c r="T200" s="18"/>
      <c r="U200" s="18"/>
      <c r="V200" s="18"/>
      <c r="W200" s="18"/>
      <c r="X200" s="18"/>
      <c r="Y200" s="18"/>
      <c r="Z200" s="18"/>
    </row>
    <row r="201" spans="20:26" x14ac:dyDescent="0.25">
      <c r="T201" s="18"/>
      <c r="U201" s="18"/>
      <c r="V201" s="18"/>
      <c r="W201" s="18"/>
      <c r="X201" s="18"/>
      <c r="Y201" s="18"/>
      <c r="Z201" s="18"/>
    </row>
    <row r="202" spans="20:26" x14ac:dyDescent="0.25">
      <c r="T202" s="18"/>
      <c r="U202" s="18"/>
      <c r="V202" s="18"/>
      <c r="W202" s="18"/>
      <c r="X202" s="18"/>
      <c r="Y202" s="18"/>
      <c r="Z202" s="18"/>
    </row>
    <row r="203" spans="20:26" x14ac:dyDescent="0.25">
      <c r="T203" s="18"/>
      <c r="U203" s="18"/>
      <c r="V203" s="18"/>
      <c r="W203" s="18"/>
      <c r="X203" s="18"/>
      <c r="Y203" s="18"/>
      <c r="Z203" s="18"/>
    </row>
    <row r="204" spans="20:26" x14ac:dyDescent="0.25">
      <c r="T204" s="18"/>
      <c r="U204" s="18"/>
      <c r="V204" s="18"/>
      <c r="W204" s="18"/>
      <c r="X204" s="18"/>
      <c r="Y204" s="18"/>
      <c r="Z204" s="18"/>
    </row>
    <row r="205" spans="20:26" x14ac:dyDescent="0.25">
      <c r="T205" s="18"/>
      <c r="U205" s="18"/>
      <c r="V205" s="18"/>
      <c r="W205" s="18"/>
      <c r="X205" s="18"/>
      <c r="Y205" s="18"/>
      <c r="Z205" s="18"/>
    </row>
    <row r="206" spans="20:26" x14ac:dyDescent="0.25">
      <c r="T206" s="18"/>
      <c r="U206" s="18"/>
      <c r="V206" s="18"/>
      <c r="W206" s="18"/>
      <c r="X206" s="18"/>
      <c r="Y206" s="18"/>
      <c r="Z206" s="18"/>
    </row>
    <row r="207" spans="20:26" x14ac:dyDescent="0.25">
      <c r="T207" s="18"/>
      <c r="U207" s="18"/>
      <c r="V207" s="18"/>
      <c r="W207" s="18"/>
      <c r="X207" s="18"/>
      <c r="Y207" s="18"/>
      <c r="Z207" s="18"/>
    </row>
    <row r="208" spans="20:26" x14ac:dyDescent="0.25">
      <c r="T208" s="18"/>
      <c r="U208" s="18"/>
      <c r="V208" s="18"/>
      <c r="W208" s="18"/>
      <c r="X208" s="18"/>
      <c r="Y208" s="18"/>
      <c r="Z208" s="18"/>
    </row>
    <row r="209" spans="20:26" x14ac:dyDescent="0.25">
      <c r="T209" s="18"/>
      <c r="U209" s="18"/>
      <c r="V209" s="18"/>
      <c r="W209" s="18"/>
      <c r="X209" s="18"/>
      <c r="Y209" s="18"/>
      <c r="Z209" s="18"/>
    </row>
    <row r="210" spans="20:26" x14ac:dyDescent="0.25">
      <c r="T210" s="18"/>
      <c r="U210" s="18"/>
      <c r="V210" s="18"/>
      <c r="W210" s="18"/>
      <c r="X210" s="18"/>
      <c r="Y210" s="18"/>
      <c r="Z210" s="18"/>
    </row>
    <row r="211" spans="20:26" x14ac:dyDescent="0.25">
      <c r="T211" s="18"/>
      <c r="U211" s="18"/>
      <c r="V211" s="18"/>
      <c r="W211" s="18"/>
      <c r="X211" s="18"/>
      <c r="Y211" s="18"/>
      <c r="Z211" s="18"/>
    </row>
    <row r="212" spans="20:26" x14ac:dyDescent="0.25">
      <c r="T212" s="18"/>
      <c r="U212" s="18"/>
      <c r="V212" s="18"/>
      <c r="W212" s="18"/>
      <c r="X212" s="18"/>
      <c r="Y212" s="18"/>
      <c r="Z212" s="18"/>
    </row>
    <row r="213" spans="20:26" x14ac:dyDescent="0.25">
      <c r="T213" s="18"/>
      <c r="U213" s="18"/>
      <c r="V213" s="18"/>
      <c r="W213" s="18"/>
      <c r="X213" s="18"/>
      <c r="Y213" s="18"/>
      <c r="Z213" s="18"/>
    </row>
    <row r="214" spans="20:26" x14ac:dyDescent="0.25">
      <c r="T214" s="18"/>
      <c r="U214" s="18"/>
      <c r="V214" s="18"/>
      <c r="W214" s="18"/>
      <c r="X214" s="18"/>
      <c r="Y214" s="18"/>
      <c r="Z214" s="18"/>
    </row>
    <row r="215" spans="20:26" x14ac:dyDescent="0.25">
      <c r="T215" s="18"/>
      <c r="U215" s="18"/>
      <c r="V215" s="18"/>
      <c r="W215" s="18"/>
      <c r="X215" s="18"/>
      <c r="Y215" s="18"/>
      <c r="Z215" s="18"/>
    </row>
    <row r="216" spans="20:26" x14ac:dyDescent="0.25">
      <c r="T216" s="18"/>
      <c r="U216" s="18"/>
      <c r="V216" s="18"/>
      <c r="W216" s="18"/>
      <c r="X216" s="18"/>
      <c r="Y216" s="18"/>
      <c r="Z216" s="18"/>
    </row>
    <row r="217" spans="20:26" x14ac:dyDescent="0.25">
      <c r="T217" s="18"/>
      <c r="U217" s="18"/>
      <c r="V217" s="18"/>
      <c r="W217" s="18"/>
      <c r="X217" s="18"/>
      <c r="Y217" s="18"/>
      <c r="Z217" s="18"/>
    </row>
    <row r="218" spans="20:26" x14ac:dyDescent="0.25">
      <c r="T218" s="18"/>
      <c r="U218" s="18"/>
      <c r="V218" s="18"/>
      <c r="W218" s="18"/>
      <c r="X218" s="18"/>
      <c r="Y218" s="18"/>
      <c r="Z218" s="18"/>
    </row>
    <row r="219" spans="20:26" x14ac:dyDescent="0.25">
      <c r="T219" s="18"/>
      <c r="U219" s="18"/>
      <c r="V219" s="18"/>
      <c r="W219" s="18"/>
      <c r="X219" s="18"/>
      <c r="Y219" s="18"/>
      <c r="Z219" s="18"/>
    </row>
    <row r="220" spans="20:26" x14ac:dyDescent="0.25">
      <c r="T220" s="18"/>
      <c r="U220" s="18"/>
      <c r="V220" s="18"/>
      <c r="W220" s="18"/>
      <c r="X220" s="18"/>
      <c r="Y220" s="18"/>
      <c r="Z220" s="18"/>
    </row>
    <row r="221" spans="20:26" x14ac:dyDescent="0.25">
      <c r="T221" s="18"/>
      <c r="U221" s="18"/>
      <c r="V221" s="18"/>
      <c r="W221" s="18"/>
      <c r="X221" s="18"/>
      <c r="Y221" s="18"/>
      <c r="Z221" s="18"/>
    </row>
    <row r="222" spans="20:26" x14ac:dyDescent="0.25">
      <c r="T222" s="18"/>
      <c r="U222" s="18"/>
      <c r="V222" s="18"/>
      <c r="W222" s="18"/>
      <c r="X222" s="18"/>
      <c r="Y222" s="18"/>
      <c r="Z222" s="18"/>
    </row>
    <row r="223" spans="20:26" x14ac:dyDescent="0.25">
      <c r="T223" s="18"/>
      <c r="U223" s="18"/>
      <c r="V223" s="18"/>
      <c r="W223" s="18"/>
      <c r="X223" s="18"/>
      <c r="Y223" s="18"/>
      <c r="Z223" s="18"/>
    </row>
    <row r="224" spans="20:26" x14ac:dyDescent="0.25">
      <c r="T224" s="18"/>
      <c r="U224" s="18"/>
      <c r="V224" s="18"/>
      <c r="W224" s="18"/>
      <c r="X224" s="18"/>
      <c r="Y224" s="18"/>
      <c r="Z224" s="18"/>
    </row>
    <row r="225" spans="20:26" x14ac:dyDescent="0.25">
      <c r="T225" s="18"/>
      <c r="U225" s="18"/>
      <c r="V225" s="18"/>
      <c r="W225" s="18"/>
      <c r="X225" s="18"/>
      <c r="Y225" s="18"/>
      <c r="Z225" s="18"/>
    </row>
    <row r="226" spans="20:26" x14ac:dyDescent="0.25">
      <c r="T226" s="18"/>
      <c r="U226" s="18"/>
      <c r="V226" s="18"/>
      <c r="W226" s="18"/>
      <c r="X226" s="18"/>
      <c r="Y226" s="18"/>
      <c r="Z226" s="18"/>
    </row>
    <row r="227" spans="20:26" x14ac:dyDescent="0.25">
      <c r="T227" s="18"/>
      <c r="U227" s="18"/>
      <c r="V227" s="18"/>
      <c r="W227" s="18"/>
      <c r="X227" s="18"/>
      <c r="Y227" s="18"/>
      <c r="Z227" s="18"/>
    </row>
    <row r="228" spans="20:26" x14ac:dyDescent="0.25">
      <c r="T228" s="18"/>
      <c r="U228" s="18"/>
      <c r="V228" s="18"/>
      <c r="W228" s="18"/>
      <c r="X228" s="18"/>
      <c r="Y228" s="18"/>
      <c r="Z228" s="18"/>
    </row>
    <row r="229" spans="20:26" x14ac:dyDescent="0.25">
      <c r="T229" s="18"/>
      <c r="U229" s="18"/>
      <c r="V229" s="18"/>
      <c r="W229" s="18"/>
      <c r="X229" s="18"/>
      <c r="Y229" s="18"/>
      <c r="Z229" s="18"/>
    </row>
    <row r="230" spans="20:26" x14ac:dyDescent="0.25">
      <c r="T230" s="18"/>
      <c r="U230" s="18"/>
      <c r="V230" s="18"/>
      <c r="W230" s="18"/>
      <c r="X230" s="18"/>
      <c r="Y230" s="18"/>
      <c r="Z230" s="18"/>
    </row>
    <row r="231" spans="20:26" x14ac:dyDescent="0.25">
      <c r="T231" s="18"/>
      <c r="U231" s="18"/>
      <c r="V231" s="18"/>
      <c r="W231" s="18"/>
      <c r="X231" s="18"/>
      <c r="Y231" s="18"/>
      <c r="Z231" s="18"/>
    </row>
    <row r="232" spans="20:26" x14ac:dyDescent="0.25">
      <c r="T232" s="18"/>
      <c r="U232" s="18"/>
      <c r="V232" s="18"/>
      <c r="W232" s="18"/>
      <c r="X232" s="18"/>
      <c r="Y232" s="18"/>
      <c r="Z232" s="18"/>
    </row>
    <row r="233" spans="20:26" x14ac:dyDescent="0.25">
      <c r="T233" s="18"/>
      <c r="U233" s="18"/>
      <c r="V233" s="18"/>
      <c r="W233" s="18"/>
      <c r="X233" s="18"/>
      <c r="Y233" s="18"/>
      <c r="Z233" s="18"/>
    </row>
    <row r="234" spans="20:26" x14ac:dyDescent="0.25">
      <c r="T234" s="18"/>
      <c r="U234" s="18"/>
      <c r="V234" s="18"/>
      <c r="W234" s="18"/>
      <c r="X234" s="18"/>
      <c r="Y234" s="18"/>
      <c r="Z234" s="18"/>
    </row>
    <row r="235" spans="20:26" x14ac:dyDescent="0.25">
      <c r="T235" s="18"/>
      <c r="U235" s="18"/>
      <c r="V235" s="18"/>
      <c r="W235" s="18"/>
      <c r="X235" s="18"/>
      <c r="Y235" s="18"/>
      <c r="Z235" s="18"/>
    </row>
    <row r="236" spans="20:26" x14ac:dyDescent="0.25">
      <c r="T236" s="18"/>
      <c r="U236" s="18"/>
      <c r="V236" s="18"/>
      <c r="W236" s="18"/>
      <c r="X236" s="18"/>
      <c r="Y236" s="18"/>
      <c r="Z236" s="18"/>
    </row>
    <row r="237" spans="20:26" x14ac:dyDescent="0.25">
      <c r="T237" s="18"/>
      <c r="U237" s="18"/>
      <c r="V237" s="18"/>
      <c r="W237" s="18"/>
      <c r="X237" s="18"/>
      <c r="Y237" s="18"/>
      <c r="Z237" s="18"/>
    </row>
    <row r="238" spans="20:26" x14ac:dyDescent="0.25">
      <c r="T238" s="18"/>
      <c r="U238" s="18"/>
      <c r="V238" s="18"/>
      <c r="W238" s="18"/>
      <c r="X238" s="18"/>
      <c r="Y238" s="18"/>
      <c r="Z238" s="18"/>
    </row>
    <row r="239" spans="20:26" x14ac:dyDescent="0.25">
      <c r="T239" s="18"/>
      <c r="U239" s="18"/>
      <c r="V239" s="18"/>
      <c r="W239" s="18"/>
      <c r="X239" s="18"/>
      <c r="Y239" s="18"/>
      <c r="Z239" s="18"/>
    </row>
    <row r="240" spans="20:26" x14ac:dyDescent="0.25">
      <c r="T240" s="18"/>
      <c r="U240" s="18"/>
      <c r="V240" s="18"/>
      <c r="W240" s="18"/>
      <c r="X240" s="18"/>
      <c r="Y240" s="18"/>
      <c r="Z240" s="18"/>
    </row>
    <row r="241" spans="20:26" x14ac:dyDescent="0.25">
      <c r="T241" s="18"/>
      <c r="U241" s="18"/>
      <c r="V241" s="18"/>
      <c r="W241" s="18"/>
      <c r="X241" s="18"/>
      <c r="Y241" s="18"/>
      <c r="Z241" s="18"/>
    </row>
    <row r="242" spans="20:26" x14ac:dyDescent="0.25">
      <c r="T242" s="18"/>
      <c r="U242" s="18"/>
      <c r="V242" s="18"/>
      <c r="W242" s="18"/>
      <c r="X242" s="18"/>
      <c r="Y242" s="18"/>
      <c r="Z242" s="18"/>
    </row>
    <row r="243" spans="20:26" x14ac:dyDescent="0.25">
      <c r="T243" s="18"/>
      <c r="U243" s="18"/>
      <c r="V243" s="18"/>
      <c r="W243" s="18"/>
      <c r="X243" s="18"/>
      <c r="Y243" s="18"/>
      <c r="Z243" s="18"/>
    </row>
    <row r="244" spans="20:26" x14ac:dyDescent="0.25">
      <c r="T244" s="18"/>
      <c r="U244" s="18"/>
      <c r="V244" s="18"/>
      <c r="W244" s="18"/>
      <c r="X244" s="18"/>
      <c r="Y244" s="18"/>
      <c r="Z244" s="18"/>
    </row>
    <row r="245" spans="20:26" x14ac:dyDescent="0.25">
      <c r="T245" s="18"/>
      <c r="U245" s="18"/>
      <c r="V245" s="18"/>
      <c r="W245" s="18"/>
      <c r="X245" s="18"/>
      <c r="Y245" s="18"/>
      <c r="Z245" s="18"/>
    </row>
    <row r="246" spans="20:26" x14ac:dyDescent="0.25">
      <c r="T246" s="18"/>
      <c r="U246" s="18"/>
      <c r="V246" s="18"/>
      <c r="W246" s="18"/>
      <c r="X246" s="18"/>
      <c r="Y246" s="18"/>
      <c r="Z246" s="18"/>
    </row>
    <row r="247" spans="20:26" x14ac:dyDescent="0.25">
      <c r="T247" s="18"/>
      <c r="U247" s="18"/>
      <c r="V247" s="18"/>
      <c r="W247" s="18"/>
      <c r="X247" s="18"/>
      <c r="Y247" s="18"/>
      <c r="Z247" s="18"/>
    </row>
    <row r="248" spans="20:26" x14ac:dyDescent="0.25">
      <c r="T248" s="18"/>
      <c r="U248" s="18"/>
      <c r="V248" s="18"/>
      <c r="W248" s="18"/>
      <c r="X248" s="18"/>
      <c r="Y248" s="18"/>
      <c r="Z248" s="18"/>
    </row>
    <row r="249" spans="20:26" x14ac:dyDescent="0.25">
      <c r="T249" s="18"/>
      <c r="U249" s="18"/>
      <c r="V249" s="18"/>
      <c r="W249" s="18"/>
      <c r="X249" s="18"/>
      <c r="Y249" s="18"/>
      <c r="Z249" s="18"/>
    </row>
    <row r="250" spans="20:26" x14ac:dyDescent="0.25">
      <c r="T250" s="18"/>
      <c r="U250" s="18"/>
      <c r="V250" s="18"/>
      <c r="W250" s="18"/>
      <c r="X250" s="18"/>
      <c r="Y250" s="18"/>
      <c r="Z250" s="18"/>
    </row>
    <row r="251" spans="20:26" x14ac:dyDescent="0.25">
      <c r="T251" s="18"/>
      <c r="U251" s="18"/>
      <c r="V251" s="18"/>
      <c r="W251" s="18"/>
      <c r="X251" s="18"/>
      <c r="Y251" s="18"/>
      <c r="Z251" s="18"/>
    </row>
    <row r="252" spans="20:26" x14ac:dyDescent="0.25">
      <c r="T252" s="18"/>
      <c r="U252" s="18"/>
      <c r="V252" s="18"/>
      <c r="W252" s="18"/>
      <c r="X252" s="18"/>
      <c r="Y252" s="18"/>
      <c r="Z252" s="18"/>
    </row>
    <row r="253" spans="20:26" x14ac:dyDescent="0.25">
      <c r="T253" s="18"/>
      <c r="U253" s="18"/>
      <c r="V253" s="18"/>
      <c r="W253" s="18"/>
      <c r="X253" s="18"/>
      <c r="Y253" s="18"/>
      <c r="Z253" s="18"/>
    </row>
    <row r="254" spans="20:26" x14ac:dyDescent="0.25">
      <c r="T254" s="18"/>
      <c r="U254" s="18"/>
      <c r="V254" s="18"/>
      <c r="W254" s="18"/>
      <c r="X254" s="18"/>
      <c r="Y254" s="18"/>
      <c r="Z254" s="18"/>
    </row>
    <row r="255" spans="20:26" x14ac:dyDescent="0.25">
      <c r="T255" s="18"/>
      <c r="U255" s="18"/>
      <c r="V255" s="18"/>
      <c r="W255" s="18"/>
      <c r="X255" s="18"/>
      <c r="Y255" s="18"/>
      <c r="Z255" s="18"/>
    </row>
    <row r="256" spans="20:26" x14ac:dyDescent="0.25">
      <c r="T256" s="18"/>
      <c r="U256" s="18"/>
      <c r="V256" s="18"/>
      <c r="W256" s="18"/>
      <c r="X256" s="18"/>
      <c r="Y256" s="18"/>
      <c r="Z256" s="18"/>
    </row>
    <row r="257" spans="20:26" x14ac:dyDescent="0.25">
      <c r="T257" s="18"/>
      <c r="U257" s="18"/>
      <c r="V257" s="18"/>
      <c r="W257" s="18"/>
      <c r="X257" s="18"/>
      <c r="Y257" s="18"/>
      <c r="Z257" s="18"/>
    </row>
    <row r="258" spans="20:26" x14ac:dyDescent="0.25">
      <c r="T258" s="18"/>
      <c r="U258" s="18"/>
      <c r="V258" s="18"/>
      <c r="W258" s="18"/>
      <c r="X258" s="18"/>
      <c r="Y258" s="18"/>
      <c r="Z258" s="18"/>
    </row>
    <row r="259" spans="20:26" x14ac:dyDescent="0.25">
      <c r="T259" s="18"/>
      <c r="U259" s="18"/>
      <c r="V259" s="18"/>
      <c r="W259" s="18"/>
      <c r="X259" s="18"/>
      <c r="Y259" s="18"/>
      <c r="Z259" s="18"/>
    </row>
    <row r="260" spans="20:26" x14ac:dyDescent="0.25">
      <c r="T260" s="18"/>
      <c r="U260" s="18"/>
      <c r="V260" s="18"/>
      <c r="W260" s="18"/>
      <c r="X260" s="18"/>
      <c r="Y260" s="18"/>
      <c r="Z260" s="18"/>
    </row>
    <row r="261" spans="20:26" x14ac:dyDescent="0.25">
      <c r="T261" s="18"/>
      <c r="U261" s="18"/>
      <c r="V261" s="18"/>
      <c r="W261" s="18"/>
      <c r="X261" s="18"/>
      <c r="Y261" s="18"/>
      <c r="Z261" s="18"/>
    </row>
    <row r="262" spans="20:26" x14ac:dyDescent="0.25">
      <c r="T262" s="18"/>
      <c r="U262" s="18"/>
      <c r="V262" s="18"/>
      <c r="W262" s="18"/>
      <c r="X262" s="18"/>
      <c r="Y262" s="18"/>
      <c r="Z262" s="18"/>
    </row>
    <row r="263" spans="20:26" x14ac:dyDescent="0.25">
      <c r="T263" s="18"/>
      <c r="U263" s="18"/>
      <c r="V263" s="18"/>
      <c r="W263" s="18"/>
      <c r="X263" s="18"/>
      <c r="Y263" s="18"/>
      <c r="Z263" s="18"/>
    </row>
    <row r="264" spans="20:26" x14ac:dyDescent="0.25">
      <c r="T264" s="18"/>
      <c r="U264" s="18"/>
      <c r="V264" s="18"/>
      <c r="W264" s="18"/>
      <c r="X264" s="18"/>
      <c r="Y264" s="18"/>
      <c r="Z264" s="18"/>
    </row>
    <row r="265" spans="20:26" x14ac:dyDescent="0.25">
      <c r="T265" s="18"/>
      <c r="U265" s="18"/>
      <c r="V265" s="18"/>
      <c r="W265" s="18"/>
      <c r="X265" s="18"/>
      <c r="Y265" s="18"/>
      <c r="Z265" s="18"/>
    </row>
    <row r="266" spans="20:26" x14ac:dyDescent="0.25">
      <c r="T266" s="18"/>
      <c r="U266" s="18"/>
      <c r="V266" s="18"/>
      <c r="W266" s="18"/>
      <c r="X266" s="18"/>
      <c r="Y266" s="18"/>
      <c r="Z266" s="18"/>
    </row>
    <row r="267" spans="20:26" x14ac:dyDescent="0.25">
      <c r="T267" s="18"/>
      <c r="U267" s="18"/>
      <c r="V267" s="18"/>
      <c r="W267" s="18"/>
      <c r="X267" s="18"/>
      <c r="Y267" s="18"/>
      <c r="Z267" s="18"/>
    </row>
    <row r="268" spans="20:26" x14ac:dyDescent="0.25">
      <c r="T268" s="18"/>
      <c r="U268" s="18"/>
      <c r="V268" s="18"/>
      <c r="W268" s="18"/>
      <c r="X268" s="18"/>
      <c r="Y268" s="18"/>
      <c r="Z268" s="18"/>
    </row>
    <row r="269" spans="20:26" x14ac:dyDescent="0.25">
      <c r="T269" s="18"/>
      <c r="U269" s="18"/>
      <c r="V269" s="18"/>
      <c r="W269" s="18"/>
      <c r="X269" s="18"/>
      <c r="Y269" s="18"/>
      <c r="Z269" s="18"/>
    </row>
    <row r="270" spans="20:26" x14ac:dyDescent="0.25">
      <c r="T270" s="18"/>
      <c r="U270" s="18"/>
      <c r="V270" s="18"/>
      <c r="W270" s="18"/>
      <c r="X270" s="18"/>
      <c r="Y270" s="18"/>
      <c r="Z270" s="18"/>
    </row>
    <row r="271" spans="20:26" x14ac:dyDescent="0.25">
      <c r="T271" s="18"/>
      <c r="U271" s="18"/>
      <c r="V271" s="18"/>
      <c r="W271" s="18"/>
      <c r="X271" s="18"/>
      <c r="Y271" s="18"/>
      <c r="Z271" s="18"/>
    </row>
    <row r="272" spans="20:26" x14ac:dyDescent="0.25">
      <c r="T272" s="18"/>
      <c r="U272" s="18"/>
      <c r="V272" s="18"/>
      <c r="W272" s="18"/>
      <c r="X272" s="18"/>
      <c r="Y272" s="18"/>
      <c r="Z272" s="18"/>
    </row>
    <row r="273" spans="20:26" x14ac:dyDescent="0.25">
      <c r="T273" s="18"/>
      <c r="U273" s="18"/>
      <c r="V273" s="18"/>
      <c r="W273" s="18"/>
      <c r="X273" s="18"/>
      <c r="Y273" s="18"/>
      <c r="Z273" s="18"/>
    </row>
    <row r="274" spans="20:26" x14ac:dyDescent="0.25">
      <c r="T274" s="18"/>
      <c r="U274" s="18"/>
      <c r="V274" s="18"/>
      <c r="W274" s="18"/>
      <c r="X274" s="18"/>
      <c r="Y274" s="18"/>
      <c r="Z274" s="18"/>
    </row>
    <row r="275" spans="20:26" x14ac:dyDescent="0.25">
      <c r="T275" s="18"/>
      <c r="U275" s="18"/>
      <c r="V275" s="18"/>
      <c r="W275" s="18"/>
      <c r="X275" s="18"/>
      <c r="Y275" s="18"/>
      <c r="Z275" s="18"/>
    </row>
    <row r="276" spans="20:26" x14ac:dyDescent="0.25">
      <c r="T276" s="18"/>
      <c r="U276" s="18"/>
      <c r="V276" s="18"/>
      <c r="W276" s="18"/>
      <c r="X276" s="18"/>
      <c r="Y276" s="18"/>
      <c r="Z276" s="18"/>
    </row>
    <row r="277" spans="20:26" x14ac:dyDescent="0.25">
      <c r="T277" s="18"/>
      <c r="U277" s="18"/>
      <c r="V277" s="18"/>
      <c r="W277" s="18"/>
      <c r="X277" s="18"/>
      <c r="Y277" s="18"/>
      <c r="Z277" s="18"/>
    </row>
    <row r="278" spans="20:26" x14ac:dyDescent="0.25">
      <c r="T278" s="18"/>
      <c r="U278" s="18"/>
      <c r="V278" s="18"/>
      <c r="W278" s="18"/>
      <c r="X278" s="18"/>
      <c r="Y278" s="18"/>
      <c r="Z278" s="18"/>
    </row>
    <row r="279" spans="20:26" x14ac:dyDescent="0.25">
      <c r="T279" s="18"/>
      <c r="U279" s="18"/>
      <c r="V279" s="18"/>
      <c r="W279" s="18"/>
      <c r="X279" s="18"/>
      <c r="Y279" s="18"/>
      <c r="Z279" s="18"/>
    </row>
    <row r="280" spans="20:26" x14ac:dyDescent="0.25">
      <c r="T280" s="18"/>
      <c r="U280" s="18"/>
      <c r="V280" s="18"/>
      <c r="W280" s="18"/>
      <c r="X280" s="18"/>
      <c r="Y280" s="18"/>
      <c r="Z280" s="18"/>
    </row>
    <row r="281" spans="20:26" x14ac:dyDescent="0.25">
      <c r="T281" s="18"/>
      <c r="U281" s="18"/>
      <c r="V281" s="18"/>
      <c r="W281" s="18"/>
      <c r="X281" s="18"/>
      <c r="Y281" s="18"/>
      <c r="Z281" s="18"/>
    </row>
    <row r="282" spans="20:26" x14ac:dyDescent="0.25">
      <c r="T282" s="18"/>
      <c r="U282" s="18"/>
      <c r="V282" s="18"/>
      <c r="W282" s="18"/>
      <c r="X282" s="18"/>
      <c r="Y282" s="18"/>
      <c r="Z282" s="18"/>
    </row>
    <row r="283" spans="20:26" x14ac:dyDescent="0.25">
      <c r="T283" s="18"/>
      <c r="U283" s="18"/>
      <c r="V283" s="18"/>
      <c r="W283" s="18"/>
      <c r="X283" s="18"/>
      <c r="Y283" s="18"/>
      <c r="Z283" s="18"/>
    </row>
    <row r="284" spans="20:26" x14ac:dyDescent="0.25">
      <c r="T284" s="18"/>
      <c r="U284" s="18"/>
      <c r="V284" s="18"/>
      <c r="W284" s="18"/>
      <c r="X284" s="18"/>
      <c r="Y284" s="18"/>
      <c r="Z284" s="18"/>
    </row>
    <row r="285" spans="20:26" x14ac:dyDescent="0.25">
      <c r="T285" s="18"/>
      <c r="U285" s="18"/>
      <c r="V285" s="18"/>
      <c r="W285" s="18"/>
      <c r="X285" s="18"/>
      <c r="Y285" s="18"/>
      <c r="Z285" s="18"/>
    </row>
    <row r="286" spans="20:26" x14ac:dyDescent="0.25">
      <c r="T286" s="18"/>
      <c r="U286" s="18"/>
      <c r="V286" s="18"/>
      <c r="W286" s="18"/>
      <c r="X286" s="18"/>
      <c r="Y286" s="18"/>
      <c r="Z286" s="18"/>
    </row>
    <row r="287" spans="20:26" x14ac:dyDescent="0.25">
      <c r="T287" s="18"/>
      <c r="U287" s="18"/>
      <c r="V287" s="18"/>
      <c r="W287" s="18"/>
      <c r="X287" s="18"/>
      <c r="Y287" s="18"/>
      <c r="Z287" s="18"/>
    </row>
    <row r="288" spans="20:26" x14ac:dyDescent="0.25">
      <c r="T288" s="18"/>
      <c r="U288" s="18"/>
      <c r="V288" s="18"/>
      <c r="W288" s="18"/>
      <c r="X288" s="18"/>
      <c r="Y288" s="18"/>
      <c r="Z288" s="18"/>
    </row>
    <row r="289" spans="20:26" x14ac:dyDescent="0.25">
      <c r="T289" s="18"/>
      <c r="U289" s="18"/>
      <c r="V289" s="18"/>
      <c r="W289" s="18"/>
      <c r="X289" s="18"/>
      <c r="Y289" s="18"/>
      <c r="Z289" s="18"/>
    </row>
    <row r="290" spans="20:26" x14ac:dyDescent="0.25">
      <c r="T290" s="18"/>
      <c r="U290" s="18"/>
      <c r="V290" s="18"/>
      <c r="W290" s="18"/>
      <c r="X290" s="18"/>
      <c r="Y290" s="18"/>
      <c r="Z290" s="18"/>
    </row>
    <row r="291" spans="20:26" x14ac:dyDescent="0.25">
      <c r="T291" s="18"/>
      <c r="U291" s="18"/>
      <c r="V291" s="18"/>
      <c r="W291" s="18"/>
      <c r="X291" s="18"/>
      <c r="Y291" s="18"/>
      <c r="Z291" s="18"/>
    </row>
    <row r="292" spans="20:26" x14ac:dyDescent="0.25">
      <c r="T292" s="18"/>
      <c r="U292" s="18"/>
      <c r="V292" s="18"/>
      <c r="W292" s="18"/>
      <c r="X292" s="18"/>
      <c r="Y292" s="18"/>
      <c r="Z292" s="18"/>
    </row>
    <row r="293" spans="20:26" x14ac:dyDescent="0.25">
      <c r="T293" s="18"/>
      <c r="U293" s="18"/>
      <c r="V293" s="18"/>
      <c r="W293" s="18"/>
      <c r="X293" s="18"/>
      <c r="Y293" s="18"/>
      <c r="Z293" s="18"/>
    </row>
    <row r="294" spans="20:26" x14ac:dyDescent="0.25">
      <c r="T294" s="18"/>
      <c r="U294" s="18"/>
      <c r="V294" s="18"/>
      <c r="W294" s="18"/>
      <c r="X294" s="18"/>
      <c r="Y294" s="18"/>
      <c r="Z294" s="18"/>
    </row>
    <row r="295" spans="20:26" x14ac:dyDescent="0.25">
      <c r="T295" s="18"/>
      <c r="U295" s="18"/>
      <c r="V295" s="18"/>
      <c r="W295" s="18"/>
      <c r="X295" s="18"/>
      <c r="Y295" s="18"/>
      <c r="Z295" s="18"/>
    </row>
    <row r="296" spans="20:26" x14ac:dyDescent="0.25">
      <c r="T296" s="18"/>
      <c r="U296" s="18"/>
      <c r="V296" s="18"/>
      <c r="W296" s="18"/>
      <c r="X296" s="18"/>
      <c r="Y296" s="18"/>
      <c r="Z296" s="18"/>
    </row>
    <row r="297" spans="20:26" x14ac:dyDescent="0.25">
      <c r="T297" s="18"/>
      <c r="U297" s="18"/>
      <c r="V297" s="18"/>
      <c r="W297" s="18"/>
      <c r="X297" s="18"/>
      <c r="Y297" s="18"/>
      <c r="Z297" s="18"/>
    </row>
    <row r="298" spans="20:26" x14ac:dyDescent="0.25">
      <c r="T298" s="18"/>
      <c r="U298" s="18"/>
      <c r="V298" s="18"/>
      <c r="W298" s="18"/>
      <c r="X298" s="18"/>
      <c r="Y298" s="18"/>
      <c r="Z298" s="18"/>
    </row>
    <row r="299" spans="20:26" x14ac:dyDescent="0.25">
      <c r="T299" s="18"/>
      <c r="U299" s="18"/>
      <c r="V299" s="18"/>
      <c r="W299" s="18"/>
      <c r="X299" s="18"/>
      <c r="Y299" s="18"/>
      <c r="Z299" s="18"/>
    </row>
    <row r="300" spans="20:26" x14ac:dyDescent="0.25">
      <c r="T300" s="18"/>
      <c r="U300" s="18"/>
      <c r="V300" s="18"/>
      <c r="W300" s="18"/>
      <c r="X300" s="18"/>
      <c r="Y300" s="18"/>
      <c r="Z300" s="18"/>
    </row>
    <row r="301" spans="20:26" x14ac:dyDescent="0.25">
      <c r="T301" s="18"/>
      <c r="U301" s="18"/>
      <c r="V301" s="18"/>
      <c r="W301" s="18"/>
      <c r="X301" s="18"/>
      <c r="Y301" s="18"/>
      <c r="Z301" s="18"/>
    </row>
    <row r="302" spans="20:26" x14ac:dyDescent="0.25">
      <c r="T302" s="18"/>
      <c r="U302" s="18"/>
      <c r="V302" s="18"/>
      <c r="W302" s="18"/>
      <c r="X302" s="18"/>
      <c r="Y302" s="18"/>
      <c r="Z302" s="18"/>
    </row>
    <row r="303" spans="20:26" x14ac:dyDescent="0.25">
      <c r="T303" s="18"/>
      <c r="U303" s="18"/>
      <c r="V303" s="18"/>
      <c r="W303" s="18"/>
      <c r="X303" s="18"/>
      <c r="Y303" s="18"/>
      <c r="Z303" s="18"/>
    </row>
    <row r="304" spans="20:26" x14ac:dyDescent="0.25">
      <c r="T304" s="18"/>
      <c r="U304" s="18"/>
      <c r="V304" s="18"/>
      <c r="W304" s="18"/>
      <c r="X304" s="18"/>
      <c r="Y304" s="18"/>
      <c r="Z304" s="18"/>
    </row>
    <row r="305" spans="20:26" x14ac:dyDescent="0.25">
      <c r="T305" s="18"/>
      <c r="U305" s="18"/>
      <c r="V305" s="18"/>
      <c r="W305" s="18"/>
      <c r="X305" s="18"/>
      <c r="Y305" s="18"/>
      <c r="Z305" s="18"/>
    </row>
    <row r="306" spans="20:26" x14ac:dyDescent="0.25">
      <c r="T306" s="18"/>
      <c r="U306" s="18"/>
      <c r="V306" s="18"/>
      <c r="W306" s="18"/>
      <c r="X306" s="18"/>
      <c r="Y306" s="18"/>
      <c r="Z306" s="18"/>
    </row>
    <row r="307" spans="20:26" x14ac:dyDescent="0.25">
      <c r="T307" s="18"/>
      <c r="U307" s="18"/>
      <c r="V307" s="18"/>
      <c r="W307" s="18"/>
      <c r="X307" s="18"/>
      <c r="Y307" s="18"/>
      <c r="Z307" s="18"/>
    </row>
    <row r="308" spans="20:26" x14ac:dyDescent="0.25">
      <c r="T308" s="18"/>
      <c r="U308" s="18"/>
      <c r="V308" s="18"/>
      <c r="W308" s="18"/>
      <c r="X308" s="18"/>
      <c r="Y308" s="18"/>
      <c r="Z308" s="18"/>
    </row>
    <row r="309" spans="20:26" x14ac:dyDescent="0.25">
      <c r="T309" s="18"/>
      <c r="U309" s="18"/>
      <c r="V309" s="18"/>
      <c r="W309" s="18"/>
      <c r="X309" s="18"/>
      <c r="Y309" s="18"/>
      <c r="Z309" s="18"/>
    </row>
    <row r="310" spans="20:26" x14ac:dyDescent="0.25">
      <c r="T310" s="18"/>
      <c r="U310" s="18"/>
      <c r="V310" s="18"/>
      <c r="W310" s="18"/>
      <c r="X310" s="18"/>
      <c r="Y310" s="18"/>
      <c r="Z310" s="18"/>
    </row>
    <row r="311" spans="20:26" x14ac:dyDescent="0.25">
      <c r="T311" s="18"/>
      <c r="U311" s="18"/>
      <c r="V311" s="18"/>
      <c r="W311" s="18"/>
      <c r="X311" s="18"/>
      <c r="Y311" s="18"/>
      <c r="Z311" s="18"/>
    </row>
    <row r="312" spans="20:26" x14ac:dyDescent="0.25">
      <c r="T312" s="18"/>
      <c r="U312" s="18"/>
      <c r="V312" s="18"/>
      <c r="W312" s="18"/>
      <c r="X312" s="18"/>
      <c r="Y312" s="18"/>
      <c r="Z312" s="18"/>
    </row>
    <row r="313" spans="20:26" x14ac:dyDescent="0.25">
      <c r="T313" s="18"/>
      <c r="U313" s="18"/>
      <c r="V313" s="18"/>
      <c r="W313" s="18"/>
      <c r="X313" s="18"/>
      <c r="Y313" s="18"/>
      <c r="Z313" s="18"/>
    </row>
    <row r="314" spans="20:26" x14ac:dyDescent="0.25">
      <c r="T314" s="18"/>
      <c r="U314" s="18"/>
      <c r="V314" s="18"/>
      <c r="W314" s="18"/>
      <c r="X314" s="18"/>
      <c r="Y314" s="18"/>
      <c r="Z314" s="18"/>
    </row>
    <row r="315" spans="20:26" x14ac:dyDescent="0.25">
      <c r="T315" s="18"/>
      <c r="U315" s="18"/>
      <c r="V315" s="18"/>
      <c r="W315" s="18"/>
      <c r="X315" s="18"/>
      <c r="Y315" s="18"/>
      <c r="Z315" s="18"/>
    </row>
    <row r="316" spans="20:26" x14ac:dyDescent="0.25">
      <c r="T316" s="18"/>
      <c r="U316" s="18"/>
      <c r="V316" s="18"/>
      <c r="W316" s="18"/>
      <c r="X316" s="18"/>
      <c r="Y316" s="18"/>
      <c r="Z316" s="18"/>
    </row>
    <row r="317" spans="20:26" x14ac:dyDescent="0.25">
      <c r="T317" s="18"/>
      <c r="U317" s="18"/>
      <c r="V317" s="18"/>
      <c r="W317" s="18"/>
      <c r="X317" s="18"/>
      <c r="Y317" s="18"/>
      <c r="Z317" s="18"/>
    </row>
    <row r="318" spans="20:26" x14ac:dyDescent="0.25">
      <c r="T318" s="18"/>
      <c r="U318" s="18"/>
      <c r="V318" s="18"/>
      <c r="W318" s="18"/>
      <c r="X318" s="18"/>
      <c r="Y318" s="18"/>
      <c r="Z318" s="18"/>
    </row>
    <row r="319" spans="20:26" x14ac:dyDescent="0.25">
      <c r="T319" s="18"/>
      <c r="U319" s="18"/>
      <c r="V319" s="18"/>
      <c r="W319" s="18"/>
      <c r="X319" s="18"/>
      <c r="Y319" s="18"/>
      <c r="Z319" s="18"/>
    </row>
    <row r="320" spans="20:26" x14ac:dyDescent="0.25">
      <c r="T320" s="18"/>
      <c r="U320" s="18"/>
      <c r="V320" s="18"/>
      <c r="W320" s="18"/>
      <c r="X320" s="18"/>
      <c r="Y320" s="18"/>
      <c r="Z320" s="18"/>
    </row>
    <row r="321" spans="20:26" x14ac:dyDescent="0.25">
      <c r="T321" s="18"/>
      <c r="U321" s="18"/>
      <c r="V321" s="18"/>
      <c r="W321" s="18"/>
      <c r="X321" s="18"/>
      <c r="Y321" s="18"/>
      <c r="Z321" s="18"/>
    </row>
    <row r="322" spans="20:26" x14ac:dyDescent="0.25">
      <c r="T322" s="18"/>
      <c r="U322" s="18"/>
      <c r="V322" s="18"/>
      <c r="W322" s="18"/>
      <c r="X322" s="18"/>
      <c r="Y322" s="18"/>
      <c r="Z322" s="18"/>
    </row>
    <row r="323" spans="20:26" x14ac:dyDescent="0.25">
      <c r="T323" s="18"/>
      <c r="U323" s="18"/>
      <c r="V323" s="18"/>
      <c r="W323" s="18"/>
      <c r="X323" s="18"/>
      <c r="Y323" s="18"/>
      <c r="Z323" s="18"/>
    </row>
    <row r="324" spans="20:26" x14ac:dyDescent="0.25">
      <c r="T324" s="18"/>
      <c r="U324" s="18"/>
      <c r="V324" s="18"/>
      <c r="W324" s="18"/>
      <c r="X324" s="18"/>
      <c r="Y324" s="18"/>
      <c r="Z324" s="18"/>
    </row>
    <row r="325" spans="20:26" x14ac:dyDescent="0.25">
      <c r="T325" s="18"/>
      <c r="U325" s="18"/>
      <c r="V325" s="18"/>
      <c r="W325" s="18"/>
      <c r="X325" s="18"/>
      <c r="Y325" s="18"/>
      <c r="Z325" s="18"/>
    </row>
    <row r="326" spans="20:26" x14ac:dyDescent="0.25">
      <c r="T326" s="18"/>
      <c r="U326" s="18"/>
      <c r="V326" s="18"/>
      <c r="W326" s="18"/>
      <c r="X326" s="18"/>
      <c r="Y326" s="18"/>
      <c r="Z326" s="18"/>
    </row>
    <row r="327" spans="20:26" x14ac:dyDescent="0.25">
      <c r="T327" s="18"/>
      <c r="U327" s="18"/>
      <c r="V327" s="18"/>
      <c r="W327" s="18"/>
      <c r="X327" s="18"/>
      <c r="Y327" s="18"/>
      <c r="Z327" s="18"/>
    </row>
    <row r="328" spans="20:26" x14ac:dyDescent="0.25">
      <c r="T328" s="18"/>
      <c r="U328" s="18"/>
      <c r="V328" s="18"/>
      <c r="W328" s="18"/>
      <c r="X328" s="18"/>
      <c r="Y328" s="18"/>
      <c r="Z328" s="18"/>
    </row>
    <row r="329" spans="20:26" x14ac:dyDescent="0.25">
      <c r="T329" s="18"/>
      <c r="U329" s="18"/>
      <c r="V329" s="18"/>
      <c r="W329" s="18"/>
      <c r="X329" s="18"/>
      <c r="Y329" s="18"/>
      <c r="Z329" s="18"/>
    </row>
    <row r="330" spans="20:26" x14ac:dyDescent="0.25">
      <c r="T330" s="18"/>
      <c r="U330" s="18"/>
      <c r="V330" s="18"/>
      <c r="W330" s="18"/>
      <c r="X330" s="18"/>
      <c r="Y330" s="18"/>
      <c r="Z330" s="18"/>
    </row>
    <row r="331" spans="20:26" x14ac:dyDescent="0.25">
      <c r="T331" s="18"/>
      <c r="U331" s="18"/>
      <c r="V331" s="18"/>
      <c r="W331" s="18"/>
      <c r="X331" s="18"/>
      <c r="Y331" s="18"/>
      <c r="Z331" s="18"/>
    </row>
    <row r="332" spans="20:26" x14ac:dyDescent="0.25">
      <c r="T332" s="18"/>
      <c r="U332" s="18"/>
      <c r="V332" s="18"/>
      <c r="W332" s="18"/>
      <c r="X332" s="18"/>
      <c r="Y332" s="18"/>
      <c r="Z332" s="18"/>
    </row>
    <row r="333" spans="20:26" x14ac:dyDescent="0.25">
      <c r="T333" s="18"/>
      <c r="U333" s="18"/>
      <c r="V333" s="18"/>
      <c r="W333" s="18"/>
      <c r="X333" s="18"/>
      <c r="Y333" s="18"/>
      <c r="Z333" s="18"/>
    </row>
    <row r="334" spans="20:26" x14ac:dyDescent="0.25">
      <c r="T334" s="18"/>
      <c r="U334" s="18"/>
      <c r="V334" s="18"/>
      <c r="W334" s="18"/>
      <c r="X334" s="18"/>
      <c r="Y334" s="18"/>
      <c r="Z334" s="18"/>
    </row>
    <row r="335" spans="20:26" x14ac:dyDescent="0.25">
      <c r="T335" s="18"/>
      <c r="U335" s="18"/>
      <c r="V335" s="18"/>
      <c r="W335" s="18"/>
      <c r="X335" s="18"/>
      <c r="Y335" s="18"/>
      <c r="Z335" s="18"/>
    </row>
    <row r="336" spans="20:26" x14ac:dyDescent="0.25">
      <c r="T336" s="18"/>
      <c r="U336" s="18"/>
      <c r="V336" s="18"/>
      <c r="W336" s="18"/>
      <c r="X336" s="18"/>
      <c r="Y336" s="18"/>
      <c r="Z336" s="18"/>
    </row>
    <row r="337" spans="20:26" x14ac:dyDescent="0.25">
      <c r="T337" s="18"/>
      <c r="U337" s="18"/>
      <c r="V337" s="18"/>
      <c r="W337" s="18"/>
      <c r="X337" s="18"/>
      <c r="Y337" s="18"/>
      <c r="Z337" s="18"/>
    </row>
    <row r="338" spans="20:26" x14ac:dyDescent="0.25">
      <c r="T338" s="18"/>
      <c r="U338" s="18"/>
      <c r="V338" s="18"/>
      <c r="W338" s="18"/>
      <c r="X338" s="18"/>
      <c r="Y338" s="18"/>
      <c r="Z338" s="18"/>
    </row>
    <row r="339" spans="20:26" x14ac:dyDescent="0.25">
      <c r="T339" s="18"/>
      <c r="U339" s="18"/>
      <c r="V339" s="18"/>
      <c r="W339" s="18"/>
      <c r="X339" s="18"/>
      <c r="Y339" s="18"/>
      <c r="Z339" s="18"/>
    </row>
    <row r="340" spans="20:26" x14ac:dyDescent="0.25">
      <c r="T340" s="18"/>
      <c r="U340" s="18"/>
      <c r="V340" s="18"/>
      <c r="W340" s="18"/>
      <c r="X340" s="18"/>
      <c r="Y340" s="18"/>
      <c r="Z340" s="18"/>
    </row>
    <row r="341" spans="20:26" x14ac:dyDescent="0.25">
      <c r="T341" s="18"/>
      <c r="U341" s="18"/>
      <c r="V341" s="18"/>
      <c r="W341" s="18"/>
      <c r="X341" s="18"/>
      <c r="Y341" s="18"/>
      <c r="Z341" s="18"/>
    </row>
    <row r="342" spans="20:26" x14ac:dyDescent="0.25">
      <c r="T342" s="18"/>
      <c r="U342" s="18"/>
      <c r="V342" s="18"/>
      <c r="W342" s="18"/>
      <c r="X342" s="18"/>
      <c r="Y342" s="18"/>
      <c r="Z342" s="18"/>
    </row>
    <row r="343" spans="20:26" x14ac:dyDescent="0.25">
      <c r="T343" s="18"/>
      <c r="U343" s="18"/>
      <c r="V343" s="18"/>
      <c r="W343" s="18"/>
      <c r="X343" s="18"/>
      <c r="Y343" s="18"/>
      <c r="Z343" s="18"/>
    </row>
    <row r="344" spans="20:26" x14ac:dyDescent="0.25">
      <c r="T344" s="18"/>
      <c r="U344" s="18"/>
      <c r="V344" s="18"/>
      <c r="W344" s="18"/>
      <c r="X344" s="18"/>
      <c r="Y344" s="18"/>
      <c r="Z344" s="18"/>
    </row>
    <row r="345" spans="20:26" x14ac:dyDescent="0.25">
      <c r="T345" s="18"/>
      <c r="U345" s="18"/>
      <c r="V345" s="18"/>
      <c r="W345" s="18"/>
      <c r="X345" s="18"/>
      <c r="Y345" s="18"/>
      <c r="Z345" s="18"/>
    </row>
    <row r="346" spans="20:26" x14ac:dyDescent="0.25">
      <c r="T346" s="18"/>
      <c r="U346" s="18"/>
      <c r="V346" s="18"/>
      <c r="W346" s="18"/>
      <c r="X346" s="18"/>
      <c r="Y346" s="18"/>
      <c r="Z346" s="18"/>
    </row>
    <row r="347" spans="20:26" x14ac:dyDescent="0.25">
      <c r="T347" s="18"/>
      <c r="U347" s="18"/>
      <c r="V347" s="18"/>
      <c r="W347" s="18"/>
      <c r="X347" s="18"/>
      <c r="Y347" s="18"/>
      <c r="Z347" s="18"/>
    </row>
    <row r="348" spans="20:26" x14ac:dyDescent="0.25">
      <c r="T348" s="18"/>
      <c r="U348" s="18"/>
      <c r="V348" s="18"/>
      <c r="W348" s="18"/>
      <c r="X348" s="18"/>
      <c r="Y348" s="18"/>
      <c r="Z348" s="18"/>
    </row>
    <row r="349" spans="20:26" x14ac:dyDescent="0.25">
      <c r="T349" s="18"/>
      <c r="U349" s="18"/>
      <c r="V349" s="18"/>
      <c r="W349" s="18"/>
      <c r="X349" s="18"/>
      <c r="Y349" s="18"/>
      <c r="Z349" s="18"/>
    </row>
    <row r="350" spans="20:26" x14ac:dyDescent="0.25">
      <c r="T350" s="18"/>
      <c r="U350" s="18"/>
      <c r="V350" s="18"/>
      <c r="W350" s="18"/>
      <c r="X350" s="18"/>
      <c r="Y350" s="18"/>
      <c r="Z350" s="18"/>
    </row>
    <row r="351" spans="20:26" x14ac:dyDescent="0.25">
      <c r="T351" s="18"/>
      <c r="U351" s="18"/>
      <c r="V351" s="18"/>
      <c r="W351" s="18"/>
      <c r="X351" s="18"/>
      <c r="Y351" s="18"/>
      <c r="Z351" s="18"/>
    </row>
    <row r="352" spans="20:26" x14ac:dyDescent="0.25">
      <c r="T352" s="18"/>
      <c r="U352" s="18"/>
      <c r="V352" s="18"/>
      <c r="W352" s="18"/>
      <c r="X352" s="18"/>
      <c r="Y352" s="18"/>
      <c r="Z352" s="18"/>
    </row>
    <row r="353" spans="20:26" x14ac:dyDescent="0.25">
      <c r="T353" s="18"/>
      <c r="U353" s="18"/>
      <c r="V353" s="18"/>
      <c r="W353" s="18"/>
      <c r="X353" s="18"/>
      <c r="Y353" s="18"/>
      <c r="Z353" s="18"/>
    </row>
    <row r="354" spans="20:26" x14ac:dyDescent="0.25">
      <c r="T354" s="18"/>
      <c r="U354" s="18"/>
      <c r="V354" s="18"/>
      <c r="W354" s="18"/>
      <c r="X354" s="18"/>
      <c r="Y354" s="18"/>
      <c r="Z354" s="18"/>
    </row>
    <row r="355" spans="20:26" x14ac:dyDescent="0.25">
      <c r="T355" s="18"/>
      <c r="U355" s="18"/>
      <c r="V355" s="18"/>
      <c r="W355" s="18"/>
      <c r="X355" s="18"/>
      <c r="Y355" s="18"/>
      <c r="Z355" s="18"/>
    </row>
    <row r="356" spans="20:26" x14ac:dyDescent="0.25">
      <c r="T356" s="18"/>
      <c r="U356" s="18"/>
      <c r="V356" s="18"/>
      <c r="W356" s="18"/>
      <c r="X356" s="18"/>
      <c r="Y356" s="18"/>
      <c r="Z356" s="18"/>
    </row>
    <row r="357" spans="20:26" x14ac:dyDescent="0.25">
      <c r="T357" s="18"/>
      <c r="U357" s="18"/>
      <c r="V357" s="18"/>
      <c r="W357" s="18"/>
      <c r="X357" s="18"/>
      <c r="Y357" s="18"/>
      <c r="Z357" s="18"/>
    </row>
    <row r="358" spans="20:26" x14ac:dyDescent="0.25">
      <c r="T358" s="18"/>
      <c r="U358" s="18"/>
      <c r="V358" s="18"/>
      <c r="W358" s="18"/>
      <c r="X358" s="18"/>
      <c r="Y358" s="18"/>
      <c r="Z358" s="18"/>
    </row>
    <row r="359" spans="20:26" x14ac:dyDescent="0.25">
      <c r="T359" s="18"/>
      <c r="U359" s="18"/>
      <c r="V359" s="18"/>
      <c r="W359" s="18"/>
      <c r="X359" s="18"/>
      <c r="Y359" s="18"/>
      <c r="Z359" s="18"/>
    </row>
    <row r="360" spans="20:26" x14ac:dyDescent="0.25">
      <c r="T360" s="18"/>
      <c r="U360" s="18"/>
      <c r="V360" s="18"/>
      <c r="W360" s="18"/>
      <c r="X360" s="18"/>
      <c r="Y360" s="18"/>
      <c r="Z360" s="18"/>
    </row>
    <row r="361" spans="20:26" x14ac:dyDescent="0.25">
      <c r="T361" s="18"/>
      <c r="U361" s="18"/>
      <c r="V361" s="18"/>
      <c r="W361" s="18"/>
      <c r="X361" s="18"/>
      <c r="Y361" s="18"/>
      <c r="Z361" s="18"/>
    </row>
    <row r="362" spans="20:26" x14ac:dyDescent="0.25">
      <c r="T362" s="18"/>
      <c r="U362" s="18"/>
      <c r="V362" s="18"/>
      <c r="W362" s="18"/>
      <c r="X362" s="18"/>
      <c r="Y362" s="18"/>
      <c r="Z362" s="18"/>
    </row>
    <row r="363" spans="20:26" x14ac:dyDescent="0.25">
      <c r="T363" s="18"/>
      <c r="U363" s="18"/>
      <c r="V363" s="18"/>
      <c r="W363" s="18"/>
      <c r="X363" s="18"/>
      <c r="Y363" s="18"/>
      <c r="Z363" s="18"/>
    </row>
    <row r="364" spans="20:26" x14ac:dyDescent="0.25">
      <c r="T364" s="18"/>
      <c r="U364" s="18"/>
      <c r="V364" s="18"/>
      <c r="W364" s="18"/>
      <c r="X364" s="18"/>
      <c r="Y364" s="18"/>
      <c r="Z364" s="18"/>
    </row>
    <row r="365" spans="20:26" x14ac:dyDescent="0.25">
      <c r="T365" s="18"/>
      <c r="U365" s="18"/>
      <c r="V365" s="18"/>
      <c r="W365" s="18"/>
      <c r="X365" s="18"/>
      <c r="Y365" s="18"/>
      <c r="Z365" s="18"/>
    </row>
    <row r="366" spans="20:26" x14ac:dyDescent="0.25">
      <c r="T366" s="18"/>
      <c r="U366" s="18"/>
      <c r="V366" s="18"/>
      <c r="W366" s="18"/>
      <c r="X366" s="18"/>
      <c r="Y366" s="18"/>
      <c r="Z366" s="18"/>
    </row>
    <row r="367" spans="20:26" x14ac:dyDescent="0.25">
      <c r="T367" s="18"/>
      <c r="U367" s="18"/>
      <c r="V367" s="18"/>
      <c r="W367" s="18"/>
      <c r="X367" s="18"/>
      <c r="Y367" s="18"/>
      <c r="Z367" s="18"/>
    </row>
    <row r="368" spans="20:26" x14ac:dyDescent="0.25">
      <c r="T368" s="18"/>
      <c r="U368" s="18"/>
      <c r="V368" s="18"/>
      <c r="W368" s="18"/>
      <c r="X368" s="18"/>
      <c r="Y368" s="18"/>
      <c r="Z368" s="18"/>
    </row>
    <row r="369" spans="20:26" x14ac:dyDescent="0.25">
      <c r="T369" s="18"/>
      <c r="U369" s="18"/>
      <c r="V369" s="18"/>
      <c r="W369" s="18"/>
      <c r="X369" s="18"/>
      <c r="Y369" s="18"/>
      <c r="Z369" s="18"/>
    </row>
    <row r="370" spans="20:26" x14ac:dyDescent="0.25">
      <c r="T370" s="18"/>
      <c r="U370" s="18"/>
      <c r="V370" s="18"/>
      <c r="W370" s="18"/>
      <c r="X370" s="18"/>
      <c r="Y370" s="18"/>
      <c r="Z370" s="18"/>
    </row>
    <row r="371" spans="20:26" x14ac:dyDescent="0.25">
      <c r="T371" s="18"/>
      <c r="U371" s="18"/>
      <c r="V371" s="18"/>
      <c r="W371" s="18"/>
      <c r="X371" s="18"/>
      <c r="Y371" s="18"/>
      <c r="Z371" s="18"/>
    </row>
    <row r="372" spans="20:26" x14ac:dyDescent="0.25">
      <c r="T372" s="18"/>
      <c r="U372" s="18"/>
      <c r="V372" s="18"/>
      <c r="W372" s="18"/>
      <c r="X372" s="18"/>
      <c r="Y372" s="18"/>
      <c r="Z372" s="18"/>
    </row>
    <row r="373" spans="20:26" x14ac:dyDescent="0.25">
      <c r="T373" s="18"/>
      <c r="U373" s="18"/>
      <c r="V373" s="18"/>
      <c r="W373" s="18"/>
      <c r="X373" s="18"/>
      <c r="Y373" s="18"/>
      <c r="Z373" s="18"/>
    </row>
    <row r="374" spans="20:26" x14ac:dyDescent="0.25">
      <c r="T374" s="18"/>
      <c r="U374" s="18"/>
      <c r="V374" s="18"/>
      <c r="W374" s="18"/>
      <c r="X374" s="18"/>
      <c r="Y374" s="18"/>
      <c r="Z374" s="18"/>
    </row>
    <row r="375" spans="20:26" x14ac:dyDescent="0.25">
      <c r="T375" s="18"/>
      <c r="U375" s="18"/>
      <c r="V375" s="18"/>
      <c r="W375" s="18"/>
      <c r="X375" s="18"/>
      <c r="Y375" s="18"/>
      <c r="Z375" s="18"/>
    </row>
    <row r="376" spans="20:26" x14ac:dyDescent="0.25">
      <c r="T376" s="18"/>
      <c r="U376" s="18"/>
      <c r="V376" s="18"/>
      <c r="W376" s="18"/>
      <c r="X376" s="18"/>
      <c r="Y376" s="18"/>
      <c r="Z376" s="18"/>
    </row>
    <row r="377" spans="20:26" x14ac:dyDescent="0.25">
      <c r="T377" s="18"/>
      <c r="U377" s="18"/>
      <c r="V377" s="18"/>
      <c r="W377" s="18"/>
      <c r="X377" s="18"/>
      <c r="Y377" s="18"/>
      <c r="Z377" s="18"/>
    </row>
    <row r="378" spans="20:26" x14ac:dyDescent="0.25">
      <c r="T378" s="18"/>
      <c r="U378" s="18"/>
      <c r="V378" s="18"/>
      <c r="W378" s="18"/>
      <c r="X378" s="18"/>
      <c r="Y378" s="18"/>
      <c r="Z378" s="18"/>
    </row>
  </sheetData>
  <sortState ref="A3:M42">
    <sortCondition ref="A16"/>
  </sortState>
  <mergeCells count="1">
    <mergeCell ref="A1:O1"/>
  </mergeCells>
  <phoneticPr fontId="0" type="noConversion"/>
  <dataValidations count="1">
    <dataValidation type="list" allowBlank="1" showInputMessage="1" showErrorMessage="1" sqref="M3:M42">
      <formula1>$BD$4:$BD$5</formula1>
    </dataValidation>
  </dataValidations>
  <hyperlinks>
    <hyperlink ref="A4" r:id="rId1" display="VPD Solar 3 S.r.l._Rep.012.2022"/>
    <hyperlink ref="A7" r:id="rId2"/>
    <hyperlink ref="A15" r:id="rId3"/>
    <hyperlink ref="A27" r:id="rId4"/>
    <hyperlink ref="A8" r:id="rId5"/>
    <hyperlink ref="A33" r:id="rId6"/>
    <hyperlink ref="A28" r:id="rId7"/>
    <hyperlink ref="A10" r:id="rId8"/>
    <hyperlink ref="A25" r:id="rId9"/>
    <hyperlink ref="A26" r:id="rId10"/>
    <hyperlink ref="A31" r:id="rId11"/>
    <hyperlink ref="A11" r:id="rId12"/>
    <hyperlink ref="A32" r:id="rId13"/>
    <hyperlink ref="A16" r:id="rId14" display="Rep.152_2021_Iberdrola Renovables Italia S.p.a"/>
    <hyperlink ref="A37" r:id="rId15"/>
    <hyperlink ref="A39" r:id="rId16"/>
    <hyperlink ref="A40" r:id="rId17"/>
    <hyperlink ref="A41" r:id="rId18"/>
    <hyperlink ref="A38" r:id="rId19"/>
    <hyperlink ref="A36" r:id="rId20"/>
    <hyperlink ref="A29" r:id="rId21"/>
    <hyperlink ref="A30" r:id="rId22"/>
    <hyperlink ref="A42" r:id="rId23"/>
  </hyperlinks>
  <pageMargins left="0.19685039370078741" right="0.19685039370078741" top="0.98425196850393704" bottom="0.98425196850393704" header="0.51181102362204722" footer="0.51181102362204722"/>
  <pageSetup orientation="portrait" horizontalDpi="300" verticalDpi="300" r:id="rId24"/>
  <headerFooter alignWithMargins="0"/>
  <legacy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W29"/>
  <sheetViews>
    <sheetView zoomScaleNormal="100" workbookViewId="0">
      <selection activeCell="D31" sqref="D31:E31"/>
    </sheetView>
  </sheetViews>
  <sheetFormatPr defaultColWidth="9.109375" defaultRowHeight="15.6" x14ac:dyDescent="0.25"/>
  <cols>
    <col min="1" max="1" width="10" style="2" customWidth="1"/>
    <col min="2" max="2" width="13.33203125" style="1" bestFit="1" customWidth="1"/>
    <col min="3" max="3" width="64.6640625" style="1" bestFit="1" customWidth="1"/>
    <col min="4" max="4" width="15.33203125" style="1" bestFit="1" customWidth="1"/>
    <col min="5" max="5" width="18.88671875" style="1" bestFit="1" customWidth="1"/>
    <col min="6" max="6" width="51.5546875" style="1" bestFit="1" customWidth="1"/>
    <col min="7" max="7" width="18.88671875" style="2" customWidth="1"/>
    <col min="8" max="8" width="15.5546875" style="2" customWidth="1"/>
    <col min="9" max="9" width="16.44140625" style="2" customWidth="1"/>
    <col min="10" max="10" width="12.33203125" style="2" bestFit="1" customWidth="1"/>
    <col min="11" max="11" width="18" style="2" bestFit="1" customWidth="1"/>
    <col min="12" max="12" width="67.109375" style="2" bestFit="1" customWidth="1"/>
    <col min="13" max="13" width="29" style="2" bestFit="1" customWidth="1"/>
    <col min="14" max="16384" width="9.109375" style="2"/>
  </cols>
  <sheetData>
    <row r="1" spans="1:205" s="6" customFormat="1" ht="20.399999999999999" x14ac:dyDescent="0.2">
      <c r="A1" s="3" t="s">
        <v>12</v>
      </c>
      <c r="B1" s="3" t="s">
        <v>13</v>
      </c>
      <c r="C1" s="3" t="s">
        <v>4</v>
      </c>
      <c r="D1" s="3" t="s">
        <v>5</v>
      </c>
      <c r="E1" s="3" t="s">
        <v>8</v>
      </c>
      <c r="F1" s="3" t="s">
        <v>2</v>
      </c>
      <c r="G1" s="4" t="s">
        <v>84</v>
      </c>
      <c r="H1" s="5"/>
      <c r="I1" s="4" t="s">
        <v>9</v>
      </c>
      <c r="J1" s="4" t="s">
        <v>5</v>
      </c>
      <c r="K1" s="4" t="s">
        <v>86</v>
      </c>
      <c r="L1" s="4" t="s">
        <v>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05" s="9" customFormat="1" ht="12.9" customHeight="1" x14ac:dyDescent="0.25">
      <c r="A2" s="26" t="s">
        <v>24</v>
      </c>
      <c r="B2" s="8" t="s">
        <v>58</v>
      </c>
      <c r="C2" s="25" t="s">
        <v>90</v>
      </c>
      <c r="D2" s="8" t="s">
        <v>85</v>
      </c>
      <c r="E2" s="8" t="s">
        <v>83</v>
      </c>
      <c r="F2" s="7" t="s">
        <v>89</v>
      </c>
      <c r="G2" s="26"/>
      <c r="I2" s="7" t="s">
        <v>15</v>
      </c>
      <c r="J2" s="7" t="s">
        <v>59</v>
      </c>
      <c r="K2" s="7" t="s">
        <v>94</v>
      </c>
      <c r="L2" s="43" t="s">
        <v>161</v>
      </c>
    </row>
    <row r="3" spans="1:205" ht="12.9" customHeight="1" x14ac:dyDescent="0.25">
      <c r="A3" s="26" t="s">
        <v>20</v>
      </c>
      <c r="B3" s="8" t="s">
        <v>14</v>
      </c>
      <c r="C3" s="25" t="s">
        <v>91</v>
      </c>
      <c r="D3" s="8" t="s">
        <v>29</v>
      </c>
      <c r="E3" s="8" t="s">
        <v>155</v>
      </c>
      <c r="F3" s="7" t="s">
        <v>88</v>
      </c>
      <c r="G3" s="26"/>
      <c r="I3" s="7" t="s">
        <v>58</v>
      </c>
      <c r="J3" s="7" t="s">
        <v>7</v>
      </c>
      <c r="K3" s="7" t="s">
        <v>95</v>
      </c>
      <c r="L3" s="7" t="s">
        <v>87</v>
      </c>
    </row>
    <row r="4" spans="1:205" ht="12.9" customHeight="1" x14ac:dyDescent="0.25">
      <c r="A4" s="26" t="s">
        <v>20</v>
      </c>
      <c r="B4" s="8" t="s">
        <v>16</v>
      </c>
      <c r="C4" s="25" t="s">
        <v>97</v>
      </c>
      <c r="D4" s="8" t="s">
        <v>29</v>
      </c>
      <c r="E4" s="8" t="s">
        <v>142</v>
      </c>
      <c r="F4" s="7" t="s">
        <v>141</v>
      </c>
      <c r="G4" s="26"/>
      <c r="I4" s="7" t="s">
        <v>16</v>
      </c>
      <c r="J4" s="7" t="s">
        <v>22</v>
      </c>
      <c r="K4" s="7"/>
      <c r="L4" s="7" t="s">
        <v>88</v>
      </c>
    </row>
    <row r="5" spans="1:205" ht="12.9" customHeight="1" x14ac:dyDescent="0.25">
      <c r="A5" s="26" t="s">
        <v>20</v>
      </c>
      <c r="B5" s="8" t="s">
        <v>96</v>
      </c>
      <c r="C5" s="25" t="s">
        <v>108</v>
      </c>
      <c r="D5" s="8" t="s">
        <v>29</v>
      </c>
      <c r="E5" s="8" t="s">
        <v>99</v>
      </c>
      <c r="F5" s="7" t="s">
        <v>141</v>
      </c>
      <c r="G5" s="26"/>
      <c r="I5" s="7" t="s">
        <v>96</v>
      </c>
      <c r="J5" s="7" t="s">
        <v>23</v>
      </c>
      <c r="K5" s="7"/>
      <c r="L5" s="7" t="s">
        <v>92</v>
      </c>
    </row>
    <row r="6" spans="1:205" ht="12.9" customHeight="1" x14ac:dyDescent="0.25">
      <c r="A6" s="26" t="s">
        <v>21</v>
      </c>
      <c r="B6" s="8" t="s">
        <v>14</v>
      </c>
      <c r="C6" s="25" t="s">
        <v>100</v>
      </c>
      <c r="D6" s="8" t="s">
        <v>3</v>
      </c>
      <c r="E6" s="8" t="s">
        <v>181</v>
      </c>
      <c r="F6" s="7" t="s">
        <v>89</v>
      </c>
      <c r="G6" s="26"/>
      <c r="I6" s="7" t="s">
        <v>14</v>
      </c>
      <c r="J6" s="7" t="s">
        <v>6</v>
      </c>
      <c r="K6" s="7"/>
      <c r="L6" s="7" t="s">
        <v>143</v>
      </c>
    </row>
    <row r="7" spans="1:205" ht="12.9" customHeight="1" x14ac:dyDescent="0.25">
      <c r="A7" s="26" t="s">
        <v>24</v>
      </c>
      <c r="B7" s="8" t="s">
        <v>58</v>
      </c>
      <c r="C7" s="25" t="s">
        <v>103</v>
      </c>
      <c r="D7" s="8" t="s">
        <v>3</v>
      </c>
      <c r="E7" s="8" t="s">
        <v>102</v>
      </c>
      <c r="F7" s="7" t="s">
        <v>87</v>
      </c>
      <c r="G7" s="26"/>
      <c r="I7" s="7"/>
      <c r="J7" s="7" t="s">
        <v>85</v>
      </c>
      <c r="K7" s="7"/>
      <c r="L7" s="7" t="s">
        <v>89</v>
      </c>
    </row>
    <row r="8" spans="1:205" ht="12.9" customHeight="1" x14ac:dyDescent="0.25">
      <c r="A8" s="26" t="s">
        <v>21</v>
      </c>
      <c r="B8" s="8" t="s">
        <v>16</v>
      </c>
      <c r="C8" s="25" t="s">
        <v>105</v>
      </c>
      <c r="D8" s="8" t="s">
        <v>104</v>
      </c>
      <c r="E8" s="8" t="s">
        <v>106</v>
      </c>
      <c r="F8" s="7" t="s">
        <v>87</v>
      </c>
      <c r="G8" s="26"/>
      <c r="I8" s="7"/>
      <c r="J8" s="7" t="s">
        <v>29</v>
      </c>
      <c r="K8" s="7"/>
      <c r="L8" s="7" t="s">
        <v>119</v>
      </c>
    </row>
    <row r="9" spans="1:205" ht="12.9" customHeight="1" x14ac:dyDescent="0.25">
      <c r="A9" s="26" t="s">
        <v>21</v>
      </c>
      <c r="B9" s="8" t="s">
        <v>96</v>
      </c>
      <c r="C9" s="25" t="s">
        <v>109</v>
      </c>
      <c r="D9" s="8" t="s">
        <v>3</v>
      </c>
      <c r="E9" s="8" t="s">
        <v>110</v>
      </c>
      <c r="F9" s="7" t="s">
        <v>87</v>
      </c>
      <c r="G9" s="26"/>
      <c r="I9" s="7"/>
      <c r="J9" s="7" t="s">
        <v>3</v>
      </c>
      <c r="K9" s="7"/>
      <c r="L9" s="7" t="s">
        <v>141</v>
      </c>
    </row>
    <row r="10" spans="1:205" ht="12.9" customHeight="1" x14ac:dyDescent="0.25">
      <c r="A10" s="26" t="s">
        <v>21</v>
      </c>
      <c r="B10" s="8" t="s">
        <v>14</v>
      </c>
      <c r="C10" s="25" t="s">
        <v>115</v>
      </c>
      <c r="D10" s="8" t="s">
        <v>3</v>
      </c>
      <c r="E10" s="8" t="s">
        <v>116</v>
      </c>
      <c r="F10" s="7" t="s">
        <v>92</v>
      </c>
      <c r="G10" s="26"/>
      <c r="I10" s="7"/>
      <c r="J10" s="7" t="s">
        <v>104</v>
      </c>
      <c r="K10" s="7"/>
      <c r="L10" s="7"/>
    </row>
    <row r="11" spans="1:205" ht="12.9" customHeight="1" x14ac:dyDescent="0.25">
      <c r="A11" s="26" t="s">
        <v>20</v>
      </c>
      <c r="B11" s="8" t="s">
        <v>14</v>
      </c>
      <c r="C11" s="25" t="s">
        <v>117</v>
      </c>
      <c r="D11" s="8" t="s">
        <v>22</v>
      </c>
      <c r="E11" s="8" t="s">
        <v>202</v>
      </c>
      <c r="F11" s="7" t="s">
        <v>143</v>
      </c>
      <c r="G11" s="26"/>
      <c r="I11" s="7"/>
      <c r="J11" s="7" t="s">
        <v>118</v>
      </c>
      <c r="K11" s="7"/>
      <c r="L11" s="7"/>
    </row>
    <row r="12" spans="1:205" ht="12.9" customHeight="1" x14ac:dyDescent="0.25">
      <c r="A12" s="26" t="s">
        <v>21</v>
      </c>
      <c r="B12" s="8" t="s">
        <v>58</v>
      </c>
      <c r="C12" s="25" t="s">
        <v>126</v>
      </c>
      <c r="D12" s="8" t="s">
        <v>3</v>
      </c>
      <c r="E12" s="8" t="s">
        <v>127</v>
      </c>
      <c r="F12" s="7" t="s">
        <v>87</v>
      </c>
      <c r="G12" s="26"/>
      <c r="I12" s="54"/>
      <c r="J12" s="7" t="s">
        <v>239</v>
      </c>
      <c r="K12" s="54"/>
      <c r="L12" s="54"/>
    </row>
    <row r="13" spans="1:205" ht="12.9" customHeight="1" x14ac:dyDescent="0.25">
      <c r="A13" s="26" t="s">
        <v>21</v>
      </c>
      <c r="B13" s="8" t="s">
        <v>58</v>
      </c>
      <c r="C13" s="25" t="s">
        <v>129</v>
      </c>
      <c r="D13" s="8" t="s">
        <v>3</v>
      </c>
      <c r="E13" s="8" t="s">
        <v>128</v>
      </c>
      <c r="F13" s="7" t="s">
        <v>87</v>
      </c>
      <c r="G13" s="26"/>
    </row>
    <row r="14" spans="1:205" ht="12.9" customHeight="1" x14ac:dyDescent="0.25">
      <c r="A14" s="26" t="s">
        <v>21</v>
      </c>
      <c r="B14" s="8" t="s">
        <v>58</v>
      </c>
      <c r="C14" s="25" t="s">
        <v>137</v>
      </c>
      <c r="D14" s="8" t="s">
        <v>3</v>
      </c>
      <c r="E14" s="8" t="s">
        <v>201</v>
      </c>
      <c r="F14" s="7" t="s">
        <v>89</v>
      </c>
      <c r="G14" s="26"/>
    </row>
    <row r="15" spans="1:205" ht="12.9" customHeight="1" x14ac:dyDescent="0.25">
      <c r="A15" s="26" t="s">
        <v>20</v>
      </c>
      <c r="B15" s="8" t="s">
        <v>96</v>
      </c>
      <c r="C15" s="25" t="s">
        <v>146</v>
      </c>
      <c r="D15" s="8" t="s">
        <v>29</v>
      </c>
      <c r="E15" s="8" t="s">
        <v>199</v>
      </c>
      <c r="F15" s="7" t="s">
        <v>92</v>
      </c>
      <c r="G15" s="26"/>
    </row>
    <row r="16" spans="1:205" ht="12.9" customHeight="1" x14ac:dyDescent="0.25">
      <c r="A16" s="26" t="s">
        <v>20</v>
      </c>
      <c r="B16" s="8" t="s">
        <v>96</v>
      </c>
      <c r="C16" s="25" t="s">
        <v>148</v>
      </c>
      <c r="D16" s="8" t="s">
        <v>7</v>
      </c>
      <c r="E16" s="8" t="s">
        <v>147</v>
      </c>
      <c r="F16" s="7" t="s">
        <v>87</v>
      </c>
      <c r="G16" s="26"/>
    </row>
    <row r="17" spans="1:7" ht="12.9" customHeight="1" x14ac:dyDescent="0.25">
      <c r="A17" s="26" t="s">
        <v>21</v>
      </c>
      <c r="B17" s="8" t="s">
        <v>96</v>
      </c>
      <c r="C17" s="25" t="s">
        <v>149</v>
      </c>
      <c r="D17" s="8" t="s">
        <v>7</v>
      </c>
      <c r="E17" s="8" t="s">
        <v>150</v>
      </c>
      <c r="F17" s="7" t="s">
        <v>87</v>
      </c>
      <c r="G17" s="26"/>
    </row>
    <row r="18" spans="1:7" ht="12.9" customHeight="1" x14ac:dyDescent="0.25">
      <c r="A18" s="26" t="s">
        <v>20</v>
      </c>
      <c r="B18" s="8" t="s">
        <v>96</v>
      </c>
      <c r="C18" s="25" t="s">
        <v>151</v>
      </c>
      <c r="D18" s="8" t="s">
        <v>6</v>
      </c>
      <c r="E18" s="8" t="s">
        <v>152</v>
      </c>
      <c r="F18" s="7" t="s">
        <v>87</v>
      </c>
      <c r="G18" s="26"/>
    </row>
    <row r="19" spans="1:7" ht="12.9" customHeight="1" x14ac:dyDescent="0.25">
      <c r="A19" s="26" t="s">
        <v>21</v>
      </c>
      <c r="B19" s="8" t="s">
        <v>96</v>
      </c>
      <c r="C19" s="25" t="s">
        <v>182</v>
      </c>
      <c r="D19" s="8" t="s">
        <v>7</v>
      </c>
      <c r="E19" s="8" t="s">
        <v>184</v>
      </c>
      <c r="F19" s="7" t="s">
        <v>92</v>
      </c>
      <c r="G19" s="26"/>
    </row>
    <row r="20" spans="1:7" ht="12.9" customHeight="1" x14ac:dyDescent="0.25">
      <c r="A20" s="26" t="s">
        <v>20</v>
      </c>
      <c r="B20" s="8" t="s">
        <v>96</v>
      </c>
      <c r="C20" s="25" t="s">
        <v>160</v>
      </c>
      <c r="D20" s="8" t="s">
        <v>29</v>
      </c>
      <c r="E20" s="8" t="s">
        <v>183</v>
      </c>
      <c r="F20" s="44" t="s">
        <v>87</v>
      </c>
      <c r="G20" s="26"/>
    </row>
    <row r="21" spans="1:7" ht="12.9" customHeight="1" x14ac:dyDescent="0.25">
      <c r="A21" s="26" t="s">
        <v>21</v>
      </c>
      <c r="B21" s="8" t="s">
        <v>16</v>
      </c>
      <c r="C21" s="25" t="s">
        <v>177</v>
      </c>
      <c r="D21" s="8" t="s">
        <v>3</v>
      </c>
      <c r="E21" s="8" t="s">
        <v>173</v>
      </c>
      <c r="F21" s="44" t="s">
        <v>87</v>
      </c>
      <c r="G21" s="26"/>
    </row>
    <row r="22" spans="1:7" ht="12.9" customHeight="1" x14ac:dyDescent="0.25">
      <c r="A22" s="26" t="s">
        <v>21</v>
      </c>
      <c r="B22" s="8" t="s">
        <v>16</v>
      </c>
      <c r="C22" s="25" t="s">
        <v>178</v>
      </c>
      <c r="D22" s="8" t="s">
        <v>3</v>
      </c>
      <c r="E22" s="8" t="s">
        <v>174</v>
      </c>
      <c r="F22" s="44" t="s">
        <v>87</v>
      </c>
      <c r="G22" s="26"/>
    </row>
    <row r="23" spans="1:7" ht="12.9" customHeight="1" x14ac:dyDescent="0.25">
      <c r="A23" s="26" t="s">
        <v>21</v>
      </c>
      <c r="B23" s="8" t="s">
        <v>16</v>
      </c>
      <c r="C23" s="25" t="s">
        <v>179</v>
      </c>
      <c r="D23" s="8" t="s">
        <v>3</v>
      </c>
      <c r="E23" s="8" t="s">
        <v>175</v>
      </c>
      <c r="F23" s="44" t="s">
        <v>87</v>
      </c>
      <c r="G23" s="26"/>
    </row>
    <row r="24" spans="1:7" ht="12.9" customHeight="1" x14ac:dyDescent="0.25">
      <c r="A24" s="26" t="s">
        <v>21</v>
      </c>
      <c r="B24" s="8" t="s">
        <v>16</v>
      </c>
      <c r="C24" s="25" t="s">
        <v>180</v>
      </c>
      <c r="D24" s="8" t="s">
        <v>3</v>
      </c>
      <c r="E24" s="8" t="s">
        <v>176</v>
      </c>
      <c r="F24" s="44" t="s">
        <v>87</v>
      </c>
      <c r="G24" s="26"/>
    </row>
    <row r="25" spans="1:7" ht="12.9" customHeight="1" x14ac:dyDescent="0.25">
      <c r="A25" s="26" t="s">
        <v>21</v>
      </c>
      <c r="B25" s="8" t="s">
        <v>16</v>
      </c>
      <c r="C25" s="25" t="s">
        <v>233</v>
      </c>
      <c r="D25" s="8" t="s">
        <v>3</v>
      </c>
      <c r="E25" s="8" t="s">
        <v>234</v>
      </c>
      <c r="F25" s="44" t="s">
        <v>87</v>
      </c>
      <c r="G25" s="26"/>
    </row>
    <row r="26" spans="1:7" ht="12.9" customHeight="1" x14ac:dyDescent="0.25">
      <c r="A26" s="26" t="s">
        <v>20</v>
      </c>
      <c r="B26" s="8" t="s">
        <v>16</v>
      </c>
      <c r="C26" s="25" t="s">
        <v>185</v>
      </c>
      <c r="D26" s="8" t="s">
        <v>7</v>
      </c>
      <c r="E26" s="8" t="s">
        <v>186</v>
      </c>
      <c r="F26" s="44" t="s">
        <v>87</v>
      </c>
      <c r="G26" s="26"/>
    </row>
    <row r="27" spans="1:7" ht="12.9" customHeight="1" x14ac:dyDescent="0.25">
      <c r="A27" s="26" t="s">
        <v>21</v>
      </c>
      <c r="B27" s="8" t="s">
        <v>96</v>
      </c>
      <c r="C27" s="25" t="s">
        <v>157</v>
      </c>
      <c r="D27" s="8" t="s">
        <v>7</v>
      </c>
      <c r="E27" s="8" t="s">
        <v>158</v>
      </c>
      <c r="F27" s="7" t="s">
        <v>87</v>
      </c>
      <c r="G27" s="26"/>
    </row>
    <row r="28" spans="1:7" ht="12.9" customHeight="1" x14ac:dyDescent="0.25">
      <c r="A28" s="26" t="s">
        <v>21</v>
      </c>
      <c r="B28" s="8" t="s">
        <v>58</v>
      </c>
      <c r="C28" s="25" t="s">
        <v>188</v>
      </c>
      <c r="D28" s="8" t="s">
        <v>3</v>
      </c>
      <c r="E28" s="8" t="s">
        <v>189</v>
      </c>
      <c r="F28" s="7" t="s">
        <v>87</v>
      </c>
      <c r="G28" s="26"/>
    </row>
    <row r="29" spans="1:7" ht="12.9" customHeight="1" x14ac:dyDescent="0.25">
      <c r="A29" s="26" t="s">
        <v>20</v>
      </c>
      <c r="B29" s="8" t="s">
        <v>58</v>
      </c>
      <c r="C29" s="25" t="s">
        <v>238</v>
      </c>
      <c r="D29" s="8" t="s">
        <v>239</v>
      </c>
      <c r="E29" s="8" t="s">
        <v>240</v>
      </c>
      <c r="F29" s="7" t="s">
        <v>87</v>
      </c>
      <c r="G29" s="26"/>
    </row>
  </sheetData>
  <sheetProtection formatCells="0" insertRows="0" deleteRows="0" sort="0" autoFilter="0"/>
  <autoFilter ref="A1:G27">
    <sortState ref="A2:U22">
      <sortCondition ref="F1:F22"/>
    </sortState>
  </autoFilter>
  <sortState ref="J2:J9">
    <sortCondition ref="J2"/>
  </sortState>
  <dataValidations count="4">
    <dataValidation type="list" allowBlank="1" showInputMessage="1" showErrorMessage="1" prompt="Selezionare tipologia di progetto" sqref="D1:D1048576">
      <formula1>$J$2:$J$12</formula1>
    </dataValidation>
    <dataValidation type="list" allowBlank="1" showInputMessage="1" showErrorMessage="1" sqref="B2:B29">
      <formula1>$I$2:$I$11</formula1>
    </dataValidation>
    <dataValidation type="list" allowBlank="1" showInputMessage="1" showErrorMessage="1" sqref="G2:G29">
      <formula1>$K$2:$K$3</formula1>
    </dataValidation>
    <dataValidation type="list" allowBlank="1" showInputMessage="1" showErrorMessage="1" prompt="Selzionare la fase istruttoria in cui si trova il procedimento" sqref="F1 F3:F1048576">
      <formula1>$L$3:$L$11</formula1>
    </dataValidation>
  </dataValidations>
  <hyperlinks>
    <hyperlink ref="C2" r:id="rId1"/>
    <hyperlink ref="C3" r:id="rId2"/>
    <hyperlink ref="C4" r:id="rId3"/>
    <hyperlink ref="C6" r:id="rId4"/>
    <hyperlink ref="C7" r:id="rId5"/>
    <hyperlink ref="C8" r:id="rId6"/>
    <hyperlink ref="C5" r:id="rId7"/>
    <hyperlink ref="C9" r:id="rId8"/>
    <hyperlink ref="C10" r:id="rId9"/>
    <hyperlink ref="C11" r:id="rId10"/>
    <hyperlink ref="C21" r:id="rId11"/>
    <hyperlink ref="C22" r:id="rId12"/>
    <hyperlink ref="C24" r:id="rId13"/>
    <hyperlink ref="C23" r:id="rId14"/>
    <hyperlink ref="C19" r:id="rId15"/>
    <hyperlink ref="C20" r:id="rId16"/>
    <hyperlink ref="C27" r:id="rId17"/>
    <hyperlink ref="C18" r:id="rId18"/>
    <hyperlink ref="C17" r:id="rId19"/>
    <hyperlink ref="C16" r:id="rId20"/>
    <hyperlink ref="C15" r:id="rId21"/>
    <hyperlink ref="C26" r:id="rId22"/>
    <hyperlink ref="C28" r:id="rId23"/>
    <hyperlink ref="C25" r:id="rId24"/>
    <hyperlink ref="C29" r:id="rId25"/>
  </hyperlinks>
  <pageMargins left="0.7" right="0.7" top="0.75" bottom="0.75" header="0.3" footer="0.3"/>
  <pageSetup paperSize="9" orientation="portrait" horizontalDpi="300" verticalDpi="300" r:id="rId26"/>
  <legacy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Progetti VIA Lazio</vt:lpstr>
      <vt:lpstr>Tipologie VIA nel Lazio</vt:lpstr>
      <vt:lpstr>Rendicontazione VIA</vt:lpstr>
      <vt:lpstr>Verifiche assoggettabilità</vt:lpstr>
      <vt:lpstr>'Progetti VIA Lazio'!Area_stampa</vt:lpstr>
      <vt:lpstr>'Tipologie VIA nel Lazio'!Area_stampa</vt:lpstr>
    </vt:vector>
  </TitlesOfParts>
  <Company>Arpalazio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silvia.paci</dc:creator>
  <cp:lastModifiedBy>Marco Tandurella</cp:lastModifiedBy>
  <cp:lastPrinted>2023-02-14T08:41:40Z</cp:lastPrinted>
  <dcterms:created xsi:type="dcterms:W3CDTF">2011-01-24T11:53:02Z</dcterms:created>
  <dcterms:modified xsi:type="dcterms:W3CDTF">2024-12-03T14:25:24Z</dcterms:modified>
</cp:coreProperties>
</file>