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rpalazio.local\condivisioni\DIRGEN\DPA\SAT\Pubblicazione sito sezioni tematiche 2024 rif 2023\Rifiuti 2023\"/>
    </mc:Choice>
  </mc:AlternateContent>
  <bookViews>
    <workbookView xWindow="0" yWindow="0" windowWidth="9345" windowHeight="11430" activeTab="1"/>
  </bookViews>
  <sheets>
    <sheet name="2022" sheetId="18" r:id="rId1"/>
    <sheet name="2023" sheetId="19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9" i="19" l="1"/>
  <c r="B21" i="19" l="1"/>
  <c r="B20" i="19"/>
  <c r="B19" i="19"/>
  <c r="B18" i="19"/>
  <c r="B17" i="19"/>
  <c r="J22" i="19" l="1"/>
  <c r="I22" i="19"/>
  <c r="H22" i="19"/>
  <c r="G22" i="19"/>
  <c r="F22" i="19"/>
  <c r="E22" i="19"/>
  <c r="D22" i="19"/>
  <c r="C22" i="19"/>
  <c r="B22" i="19"/>
  <c r="B13" i="19"/>
  <c r="B12" i="19"/>
  <c r="B11" i="19"/>
  <c r="B10" i="19"/>
  <c r="B14" i="19" l="1"/>
  <c r="B10" i="18"/>
  <c r="B11" i="18"/>
  <c r="B12" i="18"/>
  <c r="B13" i="18"/>
  <c r="B9" i="18"/>
  <c r="J22" i="18"/>
  <c r="C22" i="18"/>
  <c r="D22" i="18"/>
  <c r="E22" i="18"/>
  <c r="F22" i="18"/>
  <c r="G22" i="18"/>
  <c r="H22" i="18"/>
  <c r="I22" i="18"/>
  <c r="B22" i="18" l="1"/>
  <c r="B14" i="18" l="1"/>
</calcChain>
</file>

<file path=xl/sharedStrings.xml><?xml version="1.0" encoding="utf-8"?>
<sst xmlns="http://schemas.openxmlformats.org/spreadsheetml/2006/main" count="54" uniqueCount="25">
  <si>
    <t>Frosinone</t>
  </si>
  <si>
    <t>Latina</t>
  </si>
  <si>
    <t>Rieti</t>
  </si>
  <si>
    <t>Roma</t>
  </si>
  <si>
    <t>Viterbo</t>
  </si>
  <si>
    <t>Provincia</t>
  </si>
  <si>
    <t>Altre attività di controllo nell'ambito della gestione dei rifiuti: Abbandono rifiuti</t>
  </si>
  <si>
    <t>Altre attività di controllo nell'ambito della gestione dei rifiuti: Depuratori Urbani</t>
  </si>
  <si>
    <t>Le attività di controllo sono un numero superiore al numero degli Impianti controllati in ragione del fatto che spesso il medesimo Impianto è oggetto di più attività di controllo</t>
  </si>
  <si>
    <t>a cura di: ARPA Lazio/DPA.SAT</t>
  </si>
  <si>
    <r>
      <t xml:space="preserve">Attività di controllo su Impianti di Gestione Rifiuti </t>
    </r>
    <r>
      <rPr>
        <b/>
        <sz val="8"/>
        <color theme="0"/>
        <rFont val="Arial"/>
        <family val="2"/>
      </rPr>
      <t>(esclusi Impianti AIA)</t>
    </r>
  </si>
  <si>
    <t>Impianti di gestione rifiuti controllati - esclusi Impianti AIA</t>
  </si>
  <si>
    <t>Impianti di gestione rifiuti autorizzati - esclusi Impianti AIA</t>
  </si>
  <si>
    <t>data aggiornamento: Dicembre 2022</t>
  </si>
  <si>
    <t>Dipartimento Pressioni sull’Ambiente-Servizio Attività Produttive e Controlli-Maggio 2023</t>
  </si>
  <si>
    <r>
      <t xml:space="preserve">Attività di controllo nell'ambito della gestione rifiuti 2022 </t>
    </r>
    <r>
      <rPr>
        <b/>
        <sz val="8"/>
        <color theme="0"/>
        <rFont val="Arial"/>
        <family val="2"/>
      </rPr>
      <t>(somma delle attività di controllo su Impianti AIA, non AIA, altro)</t>
    </r>
  </si>
  <si>
    <r>
      <t>Impianti autorizzati AIA</t>
    </r>
    <r>
      <rPr>
        <b/>
        <sz val="8"/>
        <color theme="0"/>
        <rFont val="Arial"/>
        <family val="2"/>
      </rPr>
      <t xml:space="preserve"> (categoria Gestione Rifiuti)</t>
    </r>
  </si>
  <si>
    <t>per le AIA si intende per controllo il controllo in campo + verifica di conformità + verifica d'ufficio (comma 3 art.29-decies)</t>
  </si>
  <si>
    <r>
      <t xml:space="preserve">Attività di controllo sulla matrice rifiuti su Impianti AIA </t>
    </r>
    <r>
      <rPr>
        <b/>
        <sz val="8"/>
        <color theme="0"/>
        <rFont val="Arial"/>
        <family val="2"/>
      </rPr>
      <t>(comprese attività in campo, attività di verifica di conformità e verifica d'ufficio)</t>
    </r>
  </si>
  <si>
    <r>
      <t xml:space="preserve">Altre attività di controllo della gestione rifiuti su Impianti non autorizzati alla gestione rifiuti </t>
    </r>
    <r>
      <rPr>
        <b/>
        <sz val="8"/>
        <color theme="0"/>
        <rFont val="Arial"/>
        <family val="2"/>
      </rPr>
      <t>(esclusi impianti AIA)</t>
    </r>
  </si>
  <si>
    <r>
      <t xml:space="preserve">Impianti in possesso di AIA controllati alla gestione rifiuti  </t>
    </r>
    <r>
      <rPr>
        <b/>
        <sz val="8"/>
        <color theme="0"/>
        <rFont val="Arial"/>
        <family val="2"/>
      </rPr>
      <t>(comprese attività in campo, attività di verifica di conformità e verifica d'ufficio)</t>
    </r>
  </si>
  <si>
    <r>
      <t xml:space="preserve">Attività di controllo nell'ambito della gestione rifiuti 2023 </t>
    </r>
    <r>
      <rPr>
        <b/>
        <sz val="8"/>
        <color theme="0"/>
        <rFont val="Arial"/>
        <family val="2"/>
      </rPr>
      <t>(somma delle attività di controllo su Impianti AIA, non AIA, altro)</t>
    </r>
  </si>
  <si>
    <t>data aggiornamento: Dicembre 2023</t>
  </si>
  <si>
    <t>Dipartimento Pressioni sull’Ambiente-Servizio Attività Produttive e Controlli-Aprile 2024</t>
  </si>
  <si>
    <r>
      <t>Impianti autorizzati AIA</t>
    </r>
    <r>
      <rPr>
        <b/>
        <sz val="8"/>
        <color theme="0"/>
        <rFont val="Arial"/>
        <family val="2"/>
      </rPr>
      <t xml:space="preserve"> (categoria Gestione Rifiuti)
</t>
    </r>
    <r>
      <rPr>
        <b/>
        <i/>
        <sz val="8"/>
        <color theme="0"/>
        <rFont val="Arial"/>
        <family val="2"/>
      </rPr>
      <t>(compresi quelli autorizzati e non in esercizio)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</si>
</sst>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sz val="8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rgb="FF0070C0"/>
      <name val="Calibri"/>
      <family val="2"/>
      <scheme val="minor"/>
    </font>
    <font>
      <sz val="10"/>
      <name val="Arial"/>
      <family val="2"/>
    </font>
    <font>
      <b/>
      <i/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600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3" fillId="0" borderId="8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9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0" fontId="3" fillId="0" borderId="4" xfId="0" applyNumberFormat="1" applyFont="1" applyBorder="1" applyAlignment="1">
      <alignment horizontal="center" vertical="center"/>
    </xf>
    <xf numFmtId="0" fontId="3" fillId="0" borderId="10" xfId="0" applyNumberFormat="1" applyFont="1" applyBorder="1" applyAlignment="1">
      <alignment horizontal="center" vertical="center"/>
    </xf>
    <xf numFmtId="0" fontId="3" fillId="0" borderId="12" xfId="0" applyNumberFormat="1" applyFont="1" applyBorder="1" applyAlignment="1">
      <alignment horizontal="center" vertical="center"/>
    </xf>
    <xf numFmtId="0" fontId="3" fillId="0" borderId="1" xfId="0" applyNumberFormat="1" applyFont="1" applyBorder="1" applyAlignment="1">
      <alignment horizontal="center" vertical="center"/>
    </xf>
    <xf numFmtId="0" fontId="2" fillId="0" borderId="11" xfId="0" applyNumberFormat="1" applyFont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/>
    </xf>
    <xf numFmtId="0" fontId="6" fillId="2" borderId="6" xfId="0" applyNumberFormat="1" applyFont="1" applyFill="1" applyBorder="1" applyAlignment="1">
      <alignment horizontal="center" vertical="center" wrapText="1"/>
    </xf>
    <xf numFmtId="0" fontId="6" fillId="2" borderId="1" xfId="0" applyNumberFormat="1" applyFont="1" applyFill="1" applyBorder="1" applyAlignment="1">
      <alignment horizontal="center" vertical="center" wrapText="1"/>
    </xf>
    <xf numFmtId="0" fontId="6" fillId="2" borderId="7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/>
    </xf>
    <xf numFmtId="0" fontId="3" fillId="0" borderId="5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left" vertical="center"/>
    </xf>
    <xf numFmtId="0" fontId="3" fillId="0" borderId="11" xfId="0" applyNumberFormat="1" applyFont="1" applyBorder="1" applyAlignment="1">
      <alignment horizontal="center" vertical="center"/>
    </xf>
    <xf numFmtId="0" fontId="6" fillId="2" borderId="12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9" fillId="0" borderId="0" xfId="0" applyFont="1"/>
    <xf numFmtId="0" fontId="6" fillId="2" borderId="13" xfId="0" applyNumberFormat="1" applyFont="1" applyFill="1" applyBorder="1" applyAlignment="1">
      <alignment horizontal="center" vertical="center" wrapText="1"/>
    </xf>
    <xf numFmtId="0" fontId="6" fillId="2" borderId="11" xfId="0" applyNumberFormat="1" applyFont="1" applyFill="1" applyBorder="1" applyAlignment="1">
      <alignment horizontal="center" vertical="center" wrapText="1"/>
    </xf>
    <xf numFmtId="0" fontId="6" fillId="2" borderId="8" xfId="0" applyNumberFormat="1" applyFont="1" applyFill="1" applyBorder="1" applyAlignment="1">
      <alignment horizontal="center" vertical="center" wrapText="1"/>
    </xf>
    <xf numFmtId="0" fontId="6" fillId="2" borderId="10" xfId="0" applyNumberFormat="1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colors>
    <mruColors>
      <color rgb="FFF60000"/>
      <color rgb="FFCC0000"/>
      <color rgb="FFFF1D1D"/>
      <color rgb="FFFF2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7099071723256E-2"/>
          <c:y val="5.0982212880760429E-2"/>
          <c:w val="0.92805890352700582"/>
          <c:h val="0.87398040384394193"/>
        </c:manualLayout>
      </c:layout>
      <c:barChart>
        <c:barDir val="col"/>
        <c:grouping val="clustered"/>
        <c:varyColors val="0"/>
        <c:ser>
          <c:idx val="4"/>
          <c:order val="4"/>
          <c:tx>
            <c:strRef>
              <c:f>'2022'!$F$16</c:f>
              <c:strCache>
                <c:ptCount val="1"/>
                <c:pt idx="0">
                  <c:v>Attività di controllo sulla matrice rifiuti su Impianti AIA (comprese attività in campo, attività di verifica di conformità e verifica d'ufficio)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'2022'!$A$17:$A$21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'2022'!$F$17:$F$21</c:f>
              <c:numCache>
                <c:formatCode>General</c:formatCode>
                <c:ptCount val="5"/>
                <c:pt idx="0">
                  <c:v>43</c:v>
                </c:pt>
                <c:pt idx="1">
                  <c:v>32</c:v>
                </c:pt>
                <c:pt idx="2">
                  <c:v>7</c:v>
                </c:pt>
                <c:pt idx="3">
                  <c:v>47</c:v>
                </c:pt>
                <c:pt idx="4">
                  <c:v>30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B0A-4C2E-A343-9BF23268E63F}"/>
            </c:ext>
          </c:extLst>
        </c:ser>
        <c:ser>
          <c:idx val="5"/>
          <c:order val="5"/>
          <c:tx>
            <c:strRef>
              <c:f>'2022'!$G$16</c:f>
              <c:strCache>
                <c:ptCount val="1"/>
                <c:pt idx="0">
                  <c:v>Attività di controllo su Impianti di Gestione Rifiuti (esclusi Impianti AIA)</c:v>
                </c:pt>
              </c:strCache>
            </c:strRef>
          </c:tx>
          <c:spPr>
            <a:pattFill prst="narHorz">
              <a:fgClr>
                <a:schemeClr val="accent6"/>
              </a:fgClr>
              <a:bgClr>
                <a:schemeClr val="accent6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6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'2022'!$A$17:$A$21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'2022'!$G$17:$G$21</c:f>
              <c:numCache>
                <c:formatCode>General</c:formatCode>
                <c:ptCount val="5"/>
                <c:pt idx="0">
                  <c:v>18</c:v>
                </c:pt>
                <c:pt idx="1">
                  <c:v>10</c:v>
                </c:pt>
                <c:pt idx="2">
                  <c:v>5</c:v>
                </c:pt>
                <c:pt idx="3">
                  <c:v>49</c:v>
                </c:pt>
                <c:pt idx="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B0A-4C2E-A343-9BF23268E63F}"/>
            </c:ext>
          </c:extLst>
        </c:ser>
        <c:ser>
          <c:idx val="6"/>
          <c:order val="6"/>
          <c:tx>
            <c:strRef>
              <c:f>'2022'!$H$16</c:f>
              <c:strCache>
                <c:ptCount val="1"/>
                <c:pt idx="0">
                  <c:v>Altre attività di controllo nell'ambito della gestione dei rifiuti: Abbandono rifiuti</c:v>
                </c:pt>
              </c:strCache>
            </c:strRef>
          </c:tx>
          <c:spPr>
            <a:pattFill prst="narHorz">
              <a:fgClr>
                <a:schemeClr val="accent1">
                  <a:lumMod val="60000"/>
                </a:schemeClr>
              </a:fgClr>
              <a:bgClr>
                <a:schemeClr val="accent1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>
                  <a:lumMod val="6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'2022'!$A$17:$A$21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'2022'!$H$17:$H$21</c:f>
              <c:numCache>
                <c:formatCode>General</c:formatCode>
                <c:ptCount val="5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35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EB0A-4C2E-A343-9BF23268E63F}"/>
            </c:ext>
          </c:extLst>
        </c:ser>
        <c:ser>
          <c:idx val="7"/>
          <c:order val="7"/>
          <c:tx>
            <c:strRef>
              <c:f>'2022'!$I$16</c:f>
              <c:strCache>
                <c:ptCount val="1"/>
                <c:pt idx="0">
                  <c:v>Altre attività di controllo nell'ambito della gestione dei rifiuti: Depuratori Urbani</c:v>
                </c:pt>
              </c:strCache>
            </c:strRef>
          </c:tx>
          <c:spPr>
            <a:pattFill prst="narHorz">
              <a:fgClr>
                <a:schemeClr val="accent2">
                  <a:lumMod val="60000"/>
                </a:schemeClr>
              </a:fgClr>
              <a:bgClr>
                <a:schemeClr val="accent2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>
                  <a:lumMod val="6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'2022'!$A$17:$A$21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'2022'!$I$17:$I$21</c:f>
              <c:numCache>
                <c:formatCode>General</c:formatCode>
                <c:ptCount val="5"/>
                <c:pt idx="0">
                  <c:v>24</c:v>
                </c:pt>
                <c:pt idx="1">
                  <c:v>42</c:v>
                </c:pt>
                <c:pt idx="2">
                  <c:v>21</c:v>
                </c:pt>
                <c:pt idx="3">
                  <c:v>62</c:v>
                </c:pt>
                <c:pt idx="4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EB0A-4C2E-A343-9BF23268E63F}"/>
            </c:ext>
          </c:extLst>
        </c:ser>
        <c:ser>
          <c:idx val="8"/>
          <c:order val="8"/>
          <c:tx>
            <c:strRef>
              <c:f>'2022'!$J$16</c:f>
              <c:strCache>
                <c:ptCount val="1"/>
                <c:pt idx="0">
                  <c:v>Altre attività di controllo della gestione rifiuti su Impianti non autorizzati alla gestione rifiuti (esclusi impianti AIA)</c:v>
                </c:pt>
              </c:strCache>
            </c:strRef>
          </c:tx>
          <c:spPr>
            <a:pattFill prst="narHorz">
              <a:fgClr>
                <a:schemeClr val="accent3">
                  <a:lumMod val="60000"/>
                </a:schemeClr>
              </a:fgClr>
              <a:bgClr>
                <a:schemeClr val="accent3">
                  <a:lumMod val="60000"/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>
                  <a:lumMod val="60000"/>
                </a:schemeClr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'2022'!$A$17:$A$21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'2022'!$J$17:$J$21</c:f>
              <c:numCache>
                <c:formatCode>General</c:formatCode>
                <c:ptCount val="5"/>
                <c:pt idx="0">
                  <c:v>33</c:v>
                </c:pt>
                <c:pt idx="1">
                  <c:v>27</c:v>
                </c:pt>
                <c:pt idx="2">
                  <c:v>2</c:v>
                </c:pt>
                <c:pt idx="3">
                  <c:v>36</c:v>
                </c:pt>
                <c:pt idx="4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B0A-4C2E-A343-9BF23268E63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60478336"/>
        <c:axId val="604787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'2022'!$B$16</c15:sqref>
                        </c15:formulaRef>
                      </c:ext>
                    </c:extLst>
                    <c:strCache>
                      <c:ptCount val="1"/>
                      <c:pt idx="0">
                        <c:v>Impianti di gestione rifiuti autorizzati - esclusi Impianti AIA</c:v>
                      </c:pt>
                    </c:strCache>
                  </c:strRef>
                </c:tx>
                <c:spPr>
                  <a:pattFill prst="narHorz">
                    <a:fgClr>
                      <a:schemeClr val="accent1"/>
                    </a:fgClr>
                    <a:bgClr>
                      <a:schemeClr val="accent1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1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'2022'!$A$17:$A$21</c15:sqref>
                        </c15:formulaRef>
                      </c:ext>
                    </c:extLst>
                    <c:strCache>
                      <c:ptCount val="5"/>
                      <c:pt idx="0">
                        <c:v>Frosinone</c:v>
                      </c:pt>
                      <c:pt idx="1">
                        <c:v>Latina</c:v>
                      </c:pt>
                      <c:pt idx="2">
                        <c:v>Rieti</c:v>
                      </c:pt>
                      <c:pt idx="3">
                        <c:v>Roma</c:v>
                      </c:pt>
                      <c:pt idx="4">
                        <c:v>Viterbo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'2022'!$B$17:$B$21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127</c:v>
                      </c:pt>
                      <c:pt idx="1">
                        <c:v>110</c:v>
                      </c:pt>
                      <c:pt idx="2">
                        <c:v>45</c:v>
                      </c:pt>
                      <c:pt idx="3">
                        <c:v>387</c:v>
                      </c:pt>
                      <c:pt idx="4">
                        <c:v>143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0-EB0A-4C2E-A343-9BF23268E63F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'2022'!$C$16</c15:sqref>
                        </c15:formulaRef>
                      </c:ext>
                    </c:extLst>
                    <c:strCache>
                      <c:ptCount val="1"/>
                      <c:pt idx="0">
                        <c:v>Impianti di gestione rifiuti controllati - esclusi Impianti AIA</c:v>
                      </c:pt>
                    </c:strCache>
                  </c:strRef>
                </c:tx>
                <c:spPr>
                  <a:pattFill prst="narHorz">
                    <a:fgClr>
                      <a:schemeClr val="accent2"/>
                    </a:fgClr>
                    <a:bgClr>
                      <a:schemeClr val="accent2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2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'2022'!$A$17:$A$21</c15:sqref>
                        </c15:formulaRef>
                      </c:ext>
                    </c:extLst>
                    <c:strCache>
                      <c:ptCount val="5"/>
                      <c:pt idx="0">
                        <c:v>Frosinone</c:v>
                      </c:pt>
                      <c:pt idx="1">
                        <c:v>Latina</c:v>
                      </c:pt>
                      <c:pt idx="2">
                        <c:v>Rieti</c:v>
                      </c:pt>
                      <c:pt idx="3">
                        <c:v>Roma</c:v>
                      </c:pt>
                      <c:pt idx="4">
                        <c:v>Viterbo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'2022'!$C$17:$C$21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17</c:v>
                      </c:pt>
                      <c:pt idx="1">
                        <c:v>10</c:v>
                      </c:pt>
                      <c:pt idx="2">
                        <c:v>5</c:v>
                      </c:pt>
                      <c:pt idx="3">
                        <c:v>48</c:v>
                      </c:pt>
                      <c:pt idx="4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EB0A-4C2E-A343-9BF23268E63F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'2022'!$D$16</c15:sqref>
                        </c15:formulaRef>
                      </c:ext>
                    </c:extLst>
                    <c:strCache>
                      <c:ptCount val="1"/>
                      <c:pt idx="0">
                        <c:v>Impianti autorizzati AIA (categoria Gestione Rifiuti)</c:v>
                      </c:pt>
                    </c:strCache>
                  </c:strRef>
                </c:tx>
                <c:spPr>
                  <a:pattFill prst="narHorz">
                    <a:fgClr>
                      <a:schemeClr val="accent3"/>
                    </a:fgClr>
                    <a:bgClr>
                      <a:schemeClr val="accent3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3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'2022'!$A$17:$A$21</c15:sqref>
                        </c15:formulaRef>
                      </c:ext>
                    </c:extLst>
                    <c:strCache>
                      <c:ptCount val="5"/>
                      <c:pt idx="0">
                        <c:v>Frosinone</c:v>
                      </c:pt>
                      <c:pt idx="1">
                        <c:v>Latina</c:v>
                      </c:pt>
                      <c:pt idx="2">
                        <c:v>Rieti</c:v>
                      </c:pt>
                      <c:pt idx="3">
                        <c:v>Roma</c:v>
                      </c:pt>
                      <c:pt idx="4">
                        <c:v>Viterbo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'2022'!$D$17:$D$21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</c:v>
                      </c:pt>
                      <c:pt idx="1">
                        <c:v>14</c:v>
                      </c:pt>
                      <c:pt idx="2">
                        <c:v>2</c:v>
                      </c:pt>
                      <c:pt idx="3">
                        <c:v>39</c:v>
                      </c:pt>
                      <c:pt idx="4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C-EB0A-4C2E-A343-9BF23268E63F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'2022'!$E$16</c15:sqref>
                        </c15:formulaRef>
                      </c:ext>
                    </c:extLst>
                    <c:strCache>
                      <c:ptCount val="1"/>
                      <c:pt idx="0">
                        <c:v>Impianti in possesso di AIA controllati alla gestione rifiuti  (comprese attività in campo, attività di verifica di conformità e verifica d'ufficio)</c:v>
                      </c:pt>
                    </c:strCache>
                  </c:strRef>
                </c:tx>
                <c:spPr>
                  <a:pattFill prst="narHorz">
                    <a:fgClr>
                      <a:schemeClr val="accent4"/>
                    </a:fgClr>
                    <a:bgClr>
                      <a:schemeClr val="accent4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4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'2022'!$A$17:$A$21</c15:sqref>
                        </c15:formulaRef>
                      </c:ext>
                    </c:extLst>
                    <c:strCache>
                      <c:ptCount val="5"/>
                      <c:pt idx="0">
                        <c:v>Frosinone</c:v>
                      </c:pt>
                      <c:pt idx="1">
                        <c:v>Latina</c:v>
                      </c:pt>
                      <c:pt idx="2">
                        <c:v>Rieti</c:v>
                      </c:pt>
                      <c:pt idx="3">
                        <c:v>Roma</c:v>
                      </c:pt>
                      <c:pt idx="4">
                        <c:v>Viterbo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'2022'!$E$17:$E$21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25</c:v>
                      </c:pt>
                      <c:pt idx="1">
                        <c:v>29</c:v>
                      </c:pt>
                      <c:pt idx="2">
                        <c:v>3</c:v>
                      </c:pt>
                      <c:pt idx="3">
                        <c:v>39</c:v>
                      </c:pt>
                      <c:pt idx="4">
                        <c:v>19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D-EB0A-4C2E-A343-9BF23268E63F}"/>
                  </c:ext>
                </c:extLst>
              </c15:ser>
            </c15:filteredBarSeries>
          </c:ext>
        </c:extLst>
      </c:barChart>
      <c:catAx>
        <c:axId val="6047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478752"/>
        <c:crosses val="autoZero"/>
        <c:auto val="1"/>
        <c:lblAlgn val="ctr"/>
        <c:lblOffset val="100"/>
        <c:noMultiLvlLbl val="0"/>
      </c:catAx>
      <c:valAx>
        <c:axId val="604787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6747247747535546E-2"/>
          <c:y val="6.9057104913678613E-2"/>
          <c:w val="0.59666962209507879"/>
          <c:h val="0.22012109044138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7099071723256E-2"/>
          <c:y val="5.0982212880760429E-2"/>
          <c:w val="0.92805890352700582"/>
          <c:h val="0.87398040384394193"/>
        </c:manualLayout>
      </c:layout>
      <c:barChart>
        <c:barDir val="col"/>
        <c:grouping val="clustered"/>
        <c:varyColors val="0"/>
        <c:ser>
          <c:idx val="1"/>
          <c:order val="1"/>
          <c:tx>
            <c:strRef>
              <c:f>'2022'!$C$16</c:f>
              <c:strCache>
                <c:ptCount val="1"/>
                <c:pt idx="0">
                  <c:v>Impianti di gestione rifiuti controllati - esclusi Impianti AIA</c:v>
                </c:pt>
              </c:strCache>
              <c:extLst xmlns:c15="http://schemas.microsoft.com/office/drawing/2012/chart"/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'2022'!$A$17:$A$21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  <c:extLst xmlns:c15="http://schemas.microsoft.com/office/drawing/2012/chart"/>
            </c:strRef>
          </c:cat>
          <c:val>
            <c:numRef>
              <c:f>'2022'!$C$17:$C$21</c:f>
              <c:numCache>
                <c:formatCode>General</c:formatCode>
                <c:ptCount val="5"/>
                <c:pt idx="0">
                  <c:v>17</c:v>
                </c:pt>
                <c:pt idx="1">
                  <c:v>10</c:v>
                </c:pt>
                <c:pt idx="2">
                  <c:v>5</c:v>
                </c:pt>
                <c:pt idx="3">
                  <c:v>48</c:v>
                </c:pt>
                <c:pt idx="4">
                  <c:v>10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6-7F03-4151-A6B8-205F4C83C3CB}"/>
            </c:ext>
          </c:extLst>
        </c:ser>
        <c:ser>
          <c:idx val="3"/>
          <c:order val="3"/>
          <c:tx>
            <c:strRef>
              <c:f>'2022'!$E$16</c:f>
              <c:strCache>
                <c:ptCount val="1"/>
                <c:pt idx="0">
                  <c:v>Impianti in possesso di AIA controllati alla gestione rifiuti  (comprese attività in campo, attività di verifica di conformità e verifica d'ufficio)</c:v>
                </c:pt>
              </c:strCache>
              <c:extLst xmlns:c15="http://schemas.microsoft.com/office/drawing/2012/chart"/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'2022'!$A$17:$A$21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  <c:extLst xmlns:c15="http://schemas.microsoft.com/office/drawing/2012/chart"/>
            </c:strRef>
          </c:cat>
          <c:val>
            <c:numRef>
              <c:f>'2022'!$E$17:$E$21</c:f>
              <c:numCache>
                <c:formatCode>General</c:formatCode>
                <c:ptCount val="5"/>
                <c:pt idx="0">
                  <c:v>25</c:v>
                </c:pt>
                <c:pt idx="1">
                  <c:v>29</c:v>
                </c:pt>
                <c:pt idx="2">
                  <c:v>3</c:v>
                </c:pt>
                <c:pt idx="3">
                  <c:v>39</c:v>
                </c:pt>
                <c:pt idx="4">
                  <c:v>19</c:v>
                </c:pt>
              </c:numCache>
              <c:extLst xmlns:c15="http://schemas.microsoft.com/office/drawing/2012/chart"/>
            </c:numRef>
          </c:val>
          <c:extLst>
            <c:ext xmlns:c16="http://schemas.microsoft.com/office/drawing/2014/chart" uri="{C3380CC4-5D6E-409C-BE32-E72D297353CC}">
              <c16:uniqueId val="{00000008-7F03-4151-A6B8-205F4C83C3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60478336"/>
        <c:axId val="60478752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'2022'!$B$16</c15:sqref>
                        </c15:formulaRef>
                      </c:ext>
                    </c:extLst>
                    <c:strCache>
                      <c:ptCount val="1"/>
                      <c:pt idx="0">
                        <c:v>Impianti di gestione rifiuti autorizzati - esclusi Impianti AIA</c:v>
                      </c:pt>
                    </c:strCache>
                  </c:strRef>
                </c:tx>
                <c:spPr>
                  <a:pattFill prst="narHorz">
                    <a:fgClr>
                      <a:schemeClr val="accent1"/>
                    </a:fgClr>
                    <a:bgClr>
                      <a:schemeClr val="accent1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1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>
                    <c:ext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>
                      <c:ext uri="{02D57815-91ED-43cb-92C2-25804820EDAC}">
                        <c15:formulaRef>
                          <c15:sqref>'2022'!$A$17:$A$21</c15:sqref>
                        </c15:formulaRef>
                      </c:ext>
                    </c:extLst>
                    <c:strCache>
                      <c:ptCount val="5"/>
                      <c:pt idx="0">
                        <c:v>Frosinone</c:v>
                      </c:pt>
                      <c:pt idx="1">
                        <c:v>Latina</c:v>
                      </c:pt>
                      <c:pt idx="2">
                        <c:v>Rieti</c:v>
                      </c:pt>
                      <c:pt idx="3">
                        <c:v>Roma</c:v>
                      </c:pt>
                      <c:pt idx="4">
                        <c:v>Viterbo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'2022'!$B$17:$B$21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127</c:v>
                      </c:pt>
                      <c:pt idx="1">
                        <c:v>110</c:v>
                      </c:pt>
                      <c:pt idx="2">
                        <c:v>45</c:v>
                      </c:pt>
                      <c:pt idx="3">
                        <c:v>387</c:v>
                      </c:pt>
                      <c:pt idx="4">
                        <c:v>143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7F03-4151-A6B8-205F4C83C3CB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'2022'!$D$16</c15:sqref>
                        </c15:formulaRef>
                      </c:ext>
                    </c:extLst>
                    <c:strCache>
                      <c:ptCount val="1"/>
                      <c:pt idx="0">
                        <c:v>Impianti autorizzati AIA (categoria Gestione Rifiuti)</c:v>
                      </c:pt>
                    </c:strCache>
                  </c:strRef>
                </c:tx>
                <c:spPr>
                  <a:pattFill prst="narHorz">
                    <a:fgClr>
                      <a:schemeClr val="accent3"/>
                    </a:fgClr>
                    <a:bgClr>
                      <a:schemeClr val="accent3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3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'2022'!$A$17:$A$21</c15:sqref>
                        </c15:formulaRef>
                      </c:ext>
                    </c:extLst>
                    <c:strCache>
                      <c:ptCount val="5"/>
                      <c:pt idx="0">
                        <c:v>Frosinone</c:v>
                      </c:pt>
                      <c:pt idx="1">
                        <c:v>Latina</c:v>
                      </c:pt>
                      <c:pt idx="2">
                        <c:v>Rieti</c:v>
                      </c:pt>
                      <c:pt idx="3">
                        <c:v>Roma</c:v>
                      </c:pt>
                      <c:pt idx="4">
                        <c:v>Viterbo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'2022'!$D$17:$D$21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14</c:v>
                      </c:pt>
                      <c:pt idx="1">
                        <c:v>14</c:v>
                      </c:pt>
                      <c:pt idx="2">
                        <c:v>2</c:v>
                      </c:pt>
                      <c:pt idx="3">
                        <c:v>39</c:v>
                      </c:pt>
                      <c:pt idx="4">
                        <c:v>10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F03-4151-A6B8-205F4C83C3CB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'2022'!$F$16</c15:sqref>
                        </c15:formulaRef>
                      </c:ext>
                    </c:extLst>
                    <c:strCache>
                      <c:ptCount val="1"/>
                      <c:pt idx="0">
                        <c:v>Attività di controllo sulla matrice rifiuti su Impianti AIA (comprese attività in campo, attività di verifica di conformità e verifica d'ufficio)</c:v>
                      </c:pt>
                    </c:strCache>
                  </c:strRef>
                </c:tx>
                <c:spPr>
                  <a:pattFill prst="narHorz">
                    <a:fgClr>
                      <a:schemeClr val="accent5"/>
                    </a:fgClr>
                    <a:bgClr>
                      <a:schemeClr val="accent5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5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'2022'!$A$17:$A$21</c15:sqref>
                        </c15:formulaRef>
                      </c:ext>
                    </c:extLst>
                    <c:strCache>
                      <c:ptCount val="5"/>
                      <c:pt idx="0">
                        <c:v>Frosinone</c:v>
                      </c:pt>
                      <c:pt idx="1">
                        <c:v>Latina</c:v>
                      </c:pt>
                      <c:pt idx="2">
                        <c:v>Rieti</c:v>
                      </c:pt>
                      <c:pt idx="3">
                        <c:v>Roma</c:v>
                      </c:pt>
                      <c:pt idx="4">
                        <c:v>Viterbo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'2022'!$F$17:$F$21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43</c:v>
                      </c:pt>
                      <c:pt idx="1">
                        <c:v>32</c:v>
                      </c:pt>
                      <c:pt idx="2">
                        <c:v>7</c:v>
                      </c:pt>
                      <c:pt idx="3">
                        <c:v>47</c:v>
                      </c:pt>
                      <c:pt idx="4">
                        <c:v>30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0-7F03-4151-A6B8-205F4C83C3CB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'2022'!$G$16</c15:sqref>
                        </c15:formulaRef>
                      </c:ext>
                    </c:extLst>
                    <c:strCache>
                      <c:ptCount val="1"/>
                      <c:pt idx="0">
                        <c:v>Attività di controllo su Impianti di Gestione Rifiuti (esclusi Impianti AIA)</c:v>
                      </c:pt>
                    </c:strCache>
                  </c:strRef>
                </c:tx>
                <c:spPr>
                  <a:pattFill prst="narHorz">
                    <a:fgClr>
                      <a:schemeClr val="accent6"/>
                    </a:fgClr>
                    <a:bgClr>
                      <a:schemeClr val="accent6"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6"/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'2022'!$A$17:$A$21</c15:sqref>
                        </c15:formulaRef>
                      </c:ext>
                    </c:extLst>
                    <c:strCache>
                      <c:ptCount val="5"/>
                      <c:pt idx="0">
                        <c:v>Frosinone</c:v>
                      </c:pt>
                      <c:pt idx="1">
                        <c:v>Latina</c:v>
                      </c:pt>
                      <c:pt idx="2">
                        <c:v>Rieti</c:v>
                      </c:pt>
                      <c:pt idx="3">
                        <c:v>Roma</c:v>
                      </c:pt>
                      <c:pt idx="4">
                        <c:v>Viterbo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'2022'!$G$17:$G$21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18</c:v>
                      </c:pt>
                      <c:pt idx="1">
                        <c:v>10</c:v>
                      </c:pt>
                      <c:pt idx="2">
                        <c:v>5</c:v>
                      </c:pt>
                      <c:pt idx="3">
                        <c:v>49</c:v>
                      </c:pt>
                      <c:pt idx="4">
                        <c:v>13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7F03-4151-A6B8-205F4C83C3CB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'2022'!$H$16</c15:sqref>
                        </c15:formulaRef>
                      </c:ext>
                    </c:extLst>
                    <c:strCache>
                      <c:ptCount val="1"/>
                      <c:pt idx="0">
                        <c:v>Altre attività di controllo nell'ambito della gestione dei rifiuti: Abbandono rifiuti</c:v>
                      </c:pt>
                    </c:strCache>
                  </c:strRef>
                </c:tx>
                <c:spPr>
                  <a:pattFill prst="narHorz">
                    <a:fgClr>
                      <a:schemeClr val="accent1">
                        <a:lumMod val="60000"/>
                      </a:schemeClr>
                    </a:fgClr>
                    <a:bgClr>
                      <a:schemeClr val="accent1">
                        <a:lumMod val="60000"/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1">
                        <a:lumMod val="60000"/>
                      </a:schemeClr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'2022'!$A$17:$A$21</c15:sqref>
                        </c15:formulaRef>
                      </c:ext>
                    </c:extLst>
                    <c:strCache>
                      <c:ptCount val="5"/>
                      <c:pt idx="0">
                        <c:v>Frosinone</c:v>
                      </c:pt>
                      <c:pt idx="1">
                        <c:v>Latina</c:v>
                      </c:pt>
                      <c:pt idx="2">
                        <c:v>Rieti</c:v>
                      </c:pt>
                      <c:pt idx="3">
                        <c:v>Roma</c:v>
                      </c:pt>
                      <c:pt idx="4">
                        <c:v>Viterbo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'2022'!$H$17:$H$21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6</c:v>
                      </c:pt>
                      <c:pt idx="1">
                        <c:v>4</c:v>
                      </c:pt>
                      <c:pt idx="2">
                        <c:v>4</c:v>
                      </c:pt>
                      <c:pt idx="3">
                        <c:v>35</c:v>
                      </c:pt>
                      <c:pt idx="4">
                        <c:v>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7F03-4151-A6B8-205F4C83C3CB}"/>
                  </c:ext>
                </c:extLst>
              </c15:ser>
            </c15:filteredBarSeries>
            <c15:filteredBarSeries>
              <c15:ser>
                <c:idx val="7"/>
                <c:order val="7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'2022'!$I$16</c15:sqref>
                        </c15:formulaRef>
                      </c:ext>
                    </c:extLst>
                    <c:strCache>
                      <c:ptCount val="1"/>
                      <c:pt idx="0">
                        <c:v>Altre attività di controllo nell'ambito della gestione dei rifiuti: Depuratori Urbani</c:v>
                      </c:pt>
                    </c:strCache>
                  </c:strRef>
                </c:tx>
                <c:spPr>
                  <a:pattFill prst="narHorz">
                    <a:fgClr>
                      <a:schemeClr val="accent2">
                        <a:lumMod val="60000"/>
                      </a:schemeClr>
                    </a:fgClr>
                    <a:bgClr>
                      <a:schemeClr val="accent2">
                        <a:lumMod val="60000"/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2">
                        <a:lumMod val="60000"/>
                      </a:schemeClr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'2022'!$A$17:$A$21</c15:sqref>
                        </c15:formulaRef>
                      </c:ext>
                    </c:extLst>
                    <c:strCache>
                      <c:ptCount val="5"/>
                      <c:pt idx="0">
                        <c:v>Frosinone</c:v>
                      </c:pt>
                      <c:pt idx="1">
                        <c:v>Latina</c:v>
                      </c:pt>
                      <c:pt idx="2">
                        <c:v>Rieti</c:v>
                      </c:pt>
                      <c:pt idx="3">
                        <c:v>Roma</c:v>
                      </c:pt>
                      <c:pt idx="4">
                        <c:v>Viterbo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'2022'!$I$17:$I$21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24</c:v>
                      </c:pt>
                      <c:pt idx="1">
                        <c:v>42</c:v>
                      </c:pt>
                      <c:pt idx="2">
                        <c:v>21</c:v>
                      </c:pt>
                      <c:pt idx="3">
                        <c:v>62</c:v>
                      </c:pt>
                      <c:pt idx="4">
                        <c:v>18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7F03-4151-A6B8-205F4C83C3CB}"/>
                  </c:ext>
                </c:extLst>
              </c15:ser>
            </c15:filteredBarSeries>
            <c15:filteredBarSeries>
              <c15:ser>
                <c:idx val="8"/>
                <c:order val="8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'2022'!$J$16</c15:sqref>
                        </c15:formulaRef>
                      </c:ext>
                    </c:extLst>
                    <c:strCache>
                      <c:ptCount val="1"/>
                      <c:pt idx="0">
                        <c:v>Altre attività di controllo della gestione rifiuti su Impianti non autorizzati alla gestione rifiuti (esclusi impianti AIA)</c:v>
                      </c:pt>
                    </c:strCache>
                  </c:strRef>
                </c:tx>
                <c:spPr>
                  <a:pattFill prst="narHorz">
                    <a:fgClr>
                      <a:schemeClr val="accent3">
                        <a:lumMod val="60000"/>
                      </a:schemeClr>
                    </a:fgClr>
                    <a:bgClr>
                      <a:schemeClr val="accent3">
                        <a:lumMod val="60000"/>
                        <a:lumMod val="20000"/>
                        <a:lumOff val="80000"/>
                      </a:schemeClr>
                    </a:bgClr>
                  </a:pattFill>
                  <a:ln>
                    <a:noFill/>
                  </a:ln>
                  <a:effectLst>
                    <a:innerShdw blurRad="114300">
                      <a:schemeClr val="accent3">
                        <a:lumMod val="60000"/>
                      </a:schemeClr>
                    </a:innerShdw>
                  </a:effectLst>
                </c:spPr>
                <c:invertIfNegative val="0"/>
                <c:dLbls>
                  <c:spPr>
                    <a:noFill/>
                    <a:ln>
                      <a:noFill/>
                    </a:ln>
                    <a:effectLst/>
                  </c:spPr>
                  <c:txPr>
                    <a:bodyPr rot="0" spcFirstLastPara="1" vertOverflow="ellipsis" vert="horz" wrap="square" lIns="38100" tIns="19050" rIns="38100" bIns="19050" anchor="ctr" anchorCtr="1">
                      <a:spAutoFit/>
                    </a:bodyPr>
                    <a:lstStyle/>
                    <a:p>
                      <a:pPr>
                        <a:defRPr sz="900" b="0" i="0" u="none" strike="noStrike" kern="1200" baseline="0">
                          <a:solidFill>
                            <a:schemeClr val="tx1">
                              <a:lumMod val="75000"/>
                              <a:lumOff val="25000"/>
                            </a:schemeClr>
                          </a:solidFill>
                          <a:latin typeface="+mn-lt"/>
                          <a:ea typeface="+mn-ea"/>
                          <a:cs typeface="+mn-cs"/>
                        </a:defRPr>
                      </a:pPr>
                      <a:endParaRPr lang="it-IT"/>
                    </a:p>
                  </c:txPr>
                  <c:dLblPos val="outEnd"/>
                  <c:showLegendKey val="0"/>
                  <c:showVal val="1"/>
                  <c:showCatName val="0"/>
                  <c:showSerName val="0"/>
                  <c:showPercent val="0"/>
                  <c:showBubbleSize val="0"/>
                  <c:showLeaderLines val="0"/>
                  <c:extLst xmlns:c15="http://schemas.microsoft.com/office/drawing/2012/chart">
                    <c:ext xmlns:c15="http://schemas.microsoft.com/office/drawing/2012/chart" uri="{CE6537A1-D6FC-4f65-9D91-7224C49458BB}">
                      <c15:showLeaderLines val="1"/>
                      <c15:leaderLines>
                        <c:spPr>
                          <a:ln w="9525">
                            <a:solidFill>
                              <a:schemeClr val="tx1">
                                <a:lumMod val="35000"/>
                                <a:lumOff val="65000"/>
                              </a:schemeClr>
                            </a:solidFill>
                          </a:ln>
                          <a:effectLst/>
                        </c:spPr>
                      </c15:leaderLines>
                    </c:ext>
                  </c:extLst>
                </c:dLbls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'2022'!$A$17:$A$21</c15:sqref>
                        </c15:formulaRef>
                      </c:ext>
                    </c:extLst>
                    <c:strCache>
                      <c:ptCount val="5"/>
                      <c:pt idx="0">
                        <c:v>Frosinone</c:v>
                      </c:pt>
                      <c:pt idx="1">
                        <c:v>Latina</c:v>
                      </c:pt>
                      <c:pt idx="2">
                        <c:v>Rieti</c:v>
                      </c:pt>
                      <c:pt idx="3">
                        <c:v>Roma</c:v>
                      </c:pt>
                      <c:pt idx="4">
                        <c:v>Viterbo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'2022'!$J$17:$J$21</c15:sqref>
                        </c15:formulaRef>
                      </c:ext>
                    </c:extLst>
                    <c:numCache>
                      <c:formatCode>General</c:formatCode>
                      <c:ptCount val="5"/>
                      <c:pt idx="0">
                        <c:v>33</c:v>
                      </c:pt>
                      <c:pt idx="1">
                        <c:v>27</c:v>
                      </c:pt>
                      <c:pt idx="2">
                        <c:v>2</c:v>
                      </c:pt>
                      <c:pt idx="3">
                        <c:v>36</c:v>
                      </c:pt>
                      <c:pt idx="4">
                        <c:v>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7F03-4151-A6B8-205F4C83C3CB}"/>
                  </c:ext>
                </c:extLst>
              </c15:ser>
            </c15:filteredBarSeries>
          </c:ext>
        </c:extLst>
      </c:barChart>
      <c:catAx>
        <c:axId val="6047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478752"/>
        <c:crosses val="autoZero"/>
        <c:auto val="1"/>
        <c:lblAlgn val="ctr"/>
        <c:lblOffset val="100"/>
        <c:noMultiLvlLbl val="0"/>
      </c:catAx>
      <c:valAx>
        <c:axId val="604787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6747247747535546E-2"/>
          <c:y val="6.9057104913678613E-2"/>
          <c:w val="0.55028247645732953"/>
          <c:h val="0.22012109044138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7099071723256E-2"/>
          <c:y val="5.0982212880760429E-2"/>
          <c:w val="0.92805890352700582"/>
          <c:h val="0.873980403843941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'2023'!$F$16</c:f>
              <c:strCache>
                <c:ptCount val="1"/>
                <c:pt idx="0">
                  <c:v>Attività di controllo sulla matrice rifiuti su Impianti AIA (comprese attività in campo, attività di verifica di conformità e verifica d'ufficio)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'2023'!$A$17:$A$21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'2023'!$F$17:$F$21</c:f>
              <c:numCache>
                <c:formatCode>General</c:formatCode>
                <c:ptCount val="5"/>
                <c:pt idx="0">
                  <c:v>61</c:v>
                </c:pt>
                <c:pt idx="1">
                  <c:v>37</c:v>
                </c:pt>
                <c:pt idx="2">
                  <c:v>9</c:v>
                </c:pt>
                <c:pt idx="3">
                  <c:v>51</c:v>
                </c:pt>
                <c:pt idx="4">
                  <c:v>24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5-2575-45E7-A98B-F632D63448FA}"/>
            </c:ext>
          </c:extLst>
        </c:ser>
        <c:ser>
          <c:idx val="1"/>
          <c:order val="1"/>
          <c:tx>
            <c:strRef>
              <c:f>'2023'!$G$16</c:f>
              <c:strCache>
                <c:ptCount val="1"/>
                <c:pt idx="0">
                  <c:v>Attività di controllo su Impianti di Gestione Rifiuti (esclusi Impianti AIA)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'2023'!$A$17:$A$21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'2023'!$G$17:$G$21</c:f>
              <c:numCache>
                <c:formatCode>General</c:formatCode>
                <c:ptCount val="5"/>
                <c:pt idx="0">
                  <c:v>13</c:v>
                </c:pt>
                <c:pt idx="1">
                  <c:v>12</c:v>
                </c:pt>
                <c:pt idx="2">
                  <c:v>7</c:v>
                </c:pt>
                <c:pt idx="3">
                  <c:v>26</c:v>
                </c:pt>
                <c:pt idx="4">
                  <c:v>10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2575-45E7-A98B-F632D63448FA}"/>
            </c:ext>
          </c:extLst>
        </c:ser>
        <c:ser>
          <c:idx val="2"/>
          <c:order val="2"/>
          <c:tx>
            <c:strRef>
              <c:f>'2023'!$H$16</c:f>
              <c:strCache>
                <c:ptCount val="1"/>
                <c:pt idx="0">
                  <c:v>Altre attività di controllo nell'ambito della gestione dei rifiuti: Abbandono rifiuti</c:v>
                </c:pt>
              </c:strCache>
            </c:strRef>
          </c:tx>
          <c:spPr>
            <a:pattFill prst="narHorz">
              <a:fgClr>
                <a:schemeClr val="accent3"/>
              </a:fgClr>
              <a:bgClr>
                <a:schemeClr val="accent3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3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'2023'!$A$17:$A$21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'2023'!$H$17:$H$21</c:f>
              <c:numCache>
                <c:formatCode>General</c:formatCode>
                <c:ptCount val="5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35</c:v>
                </c:pt>
                <c:pt idx="4">
                  <c:v>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7-2575-45E7-A98B-F632D63448FA}"/>
            </c:ext>
          </c:extLst>
        </c:ser>
        <c:ser>
          <c:idx val="3"/>
          <c:order val="3"/>
          <c:tx>
            <c:strRef>
              <c:f>'2023'!$I$16</c:f>
              <c:strCache>
                <c:ptCount val="1"/>
                <c:pt idx="0">
                  <c:v>Altre attività di controllo nell'ambito della gestione dei rifiuti: Depuratori Urbani</c:v>
                </c:pt>
              </c:strCache>
            </c:strRef>
          </c:tx>
          <c:spPr>
            <a:pattFill prst="narHorz">
              <a:fgClr>
                <a:schemeClr val="accent4"/>
              </a:fgClr>
              <a:bgClr>
                <a:schemeClr val="accent4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4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'2023'!$A$17:$A$21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'2023'!$I$17:$I$21</c:f>
              <c:numCache>
                <c:formatCode>General</c:formatCode>
                <c:ptCount val="5"/>
                <c:pt idx="0">
                  <c:v>24</c:v>
                </c:pt>
                <c:pt idx="1">
                  <c:v>42</c:v>
                </c:pt>
                <c:pt idx="2">
                  <c:v>21</c:v>
                </c:pt>
                <c:pt idx="3">
                  <c:v>62</c:v>
                </c:pt>
                <c:pt idx="4">
                  <c:v>18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8-2575-45E7-A98B-F632D63448FA}"/>
            </c:ext>
          </c:extLst>
        </c:ser>
        <c:ser>
          <c:idx val="4"/>
          <c:order val="4"/>
          <c:tx>
            <c:strRef>
              <c:f>'2023'!$J$16</c:f>
              <c:strCache>
                <c:ptCount val="1"/>
                <c:pt idx="0">
                  <c:v>Altre attività di controllo della gestione rifiuti su Impianti non autorizzati alla gestione rifiuti (esclusi impianti AIA)</c:v>
                </c:pt>
              </c:strCache>
            </c:strRef>
          </c:tx>
          <c:spPr>
            <a:pattFill prst="narHorz">
              <a:fgClr>
                <a:schemeClr val="accent5"/>
              </a:fgClr>
              <a:bgClr>
                <a:schemeClr val="accent5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5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'2023'!$A$17:$A$21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'2023'!$J$17:$J$21</c:f>
              <c:numCache>
                <c:formatCode>General</c:formatCode>
                <c:ptCount val="5"/>
                <c:pt idx="0">
                  <c:v>22</c:v>
                </c:pt>
                <c:pt idx="1">
                  <c:v>16</c:v>
                </c:pt>
                <c:pt idx="2">
                  <c:v>3</c:v>
                </c:pt>
                <c:pt idx="3">
                  <c:v>36</c:v>
                </c:pt>
                <c:pt idx="4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75-45E7-A98B-F632D63448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60478336"/>
        <c:axId val="60478752"/>
        <c:extLst/>
      </c:barChart>
      <c:catAx>
        <c:axId val="6047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478752"/>
        <c:crosses val="autoZero"/>
        <c:auto val="1"/>
        <c:lblAlgn val="ctr"/>
        <c:lblOffset val="100"/>
        <c:noMultiLvlLbl val="0"/>
      </c:catAx>
      <c:valAx>
        <c:axId val="604787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11454384521809219"/>
          <c:y val="2.6560424966799469E-2"/>
          <c:w val="0.52530478265238756"/>
          <c:h val="0.22012109044138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617099071723256E-2"/>
          <c:y val="5.0982212880760429E-2"/>
          <c:w val="0.92805890352700582"/>
          <c:h val="0.873980403843941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'2023'!$C$16</c:f>
              <c:strCache>
                <c:ptCount val="1"/>
                <c:pt idx="0">
                  <c:v>Impianti di gestione rifiuti controllati - esclusi Impianti AIA</c:v>
                </c:pt>
              </c:strCache>
            </c:strRef>
          </c:tx>
          <c:spPr>
            <a:pattFill prst="narHorz">
              <a:fgClr>
                <a:schemeClr val="accent1"/>
              </a:fgClr>
              <a:bgClr>
                <a:schemeClr val="accent1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1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'2023'!$A$17:$A$21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'2023'!$C$17:$C$21</c:f>
              <c:numCache>
                <c:formatCode>General</c:formatCode>
                <c:ptCount val="5"/>
                <c:pt idx="0">
                  <c:v>12</c:v>
                </c:pt>
                <c:pt idx="1">
                  <c:v>12</c:v>
                </c:pt>
                <c:pt idx="2">
                  <c:v>6</c:v>
                </c:pt>
                <c:pt idx="3">
                  <c:v>26</c:v>
                </c:pt>
                <c:pt idx="4">
                  <c:v>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9CEF-4F0E-A7D7-D712196F1A37}"/>
            </c:ext>
          </c:extLst>
        </c:ser>
        <c:ser>
          <c:idx val="1"/>
          <c:order val="1"/>
          <c:tx>
            <c:strRef>
              <c:f>'2023'!$E$16</c:f>
              <c:strCache>
                <c:ptCount val="1"/>
                <c:pt idx="0">
                  <c:v>Impianti in possesso di AIA controllati alla gestione rifiuti  (comprese attività in campo, attività di verifica di conformità e verifica d'ufficio)</c:v>
                </c:pt>
              </c:strCache>
            </c:strRef>
          </c:tx>
          <c:spPr>
            <a:pattFill prst="narHorz">
              <a:fgClr>
                <a:schemeClr val="accent2"/>
              </a:fgClr>
              <a:bgClr>
                <a:schemeClr val="accent2">
                  <a:lumMod val="20000"/>
                  <a:lumOff val="80000"/>
                </a:schemeClr>
              </a:bgClr>
            </a:pattFill>
            <a:ln>
              <a:noFill/>
            </a:ln>
            <a:effectLst>
              <a:innerShdw blurRad="114300">
                <a:schemeClr val="accent2"/>
              </a:inn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5="http://schemas.microsoft.com/office/drawing/2012/chart"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'2023'!$A$17:$A$21</c:f>
              <c:strCache>
                <c:ptCount val="5"/>
                <c:pt idx="0">
                  <c:v>Frosinone</c:v>
                </c:pt>
                <c:pt idx="1">
                  <c:v>Latina</c:v>
                </c:pt>
                <c:pt idx="2">
                  <c:v>Rieti</c:v>
                </c:pt>
                <c:pt idx="3">
                  <c:v>Roma</c:v>
                </c:pt>
                <c:pt idx="4">
                  <c:v>Viterbo</c:v>
                </c:pt>
              </c:strCache>
            </c:strRef>
          </c:cat>
          <c:val>
            <c:numRef>
              <c:f>'2023'!$E$17:$E$21</c:f>
              <c:numCache>
                <c:formatCode>General</c:formatCode>
                <c:ptCount val="5"/>
                <c:pt idx="0">
                  <c:v>38</c:v>
                </c:pt>
                <c:pt idx="1">
                  <c:v>37</c:v>
                </c:pt>
                <c:pt idx="2">
                  <c:v>3</c:v>
                </c:pt>
                <c:pt idx="3">
                  <c:v>49</c:v>
                </c:pt>
                <c:pt idx="4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EF-4F0E-A7D7-D712196F1A3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64"/>
        <c:overlap val="-22"/>
        <c:axId val="60478336"/>
        <c:axId val="60478752"/>
        <c:extLst/>
      </c:barChart>
      <c:catAx>
        <c:axId val="604783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478752"/>
        <c:crosses val="autoZero"/>
        <c:auto val="1"/>
        <c:lblAlgn val="ctr"/>
        <c:lblOffset val="100"/>
        <c:noMultiLvlLbl val="0"/>
      </c:catAx>
      <c:valAx>
        <c:axId val="60478752"/>
        <c:scaling>
          <c:orientation val="minMax"/>
        </c:scaling>
        <c:delete val="0"/>
        <c:axPos val="l"/>
        <c:majorGridlines>
          <c:spPr>
            <a:ln>
              <a:solidFill>
                <a:schemeClr val="tx1">
                  <a:lumMod val="15000"/>
                  <a:lumOff val="85000"/>
                </a:schemeClr>
              </a:solidFill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604783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4.6747247747535546E-2"/>
          <c:y val="6.9057104913678613E-2"/>
          <c:w val="0.55028247645732953"/>
          <c:h val="0.2201210904413840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3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9050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>
      <cs:styleClr val="auto"/>
    </cs:effectRef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pattFill prst="narHorz">
        <a:fgClr>
          <a:schemeClr val="phClr"/>
        </a:fgClr>
        <a:bgClr>
          <a:schemeClr val="phClr">
            <a:lumMod val="20000"/>
            <a:lumOff val="80000"/>
          </a:schemeClr>
        </a:bgClr>
      </a:pattFill>
      <a:effectLst>
        <a:innerShdw blurRad="114300">
          <a:schemeClr val="phClr"/>
        </a:inn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>
        <a:solidFill>
          <a:schemeClr val="tx1">
            <a:lumMod val="15000"/>
            <a:lumOff val="85000"/>
          </a:schemeClr>
        </a:solidFill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800" b="1" kern="1200" cap="all" spc="1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1476373</xdr:colOff>
      <xdr:row>26</xdr:row>
      <xdr:rowOff>28575</xdr:rowOff>
    </xdr:from>
    <xdr:to>
      <xdr:col>4</xdr:col>
      <xdr:colOff>2657475</xdr:colOff>
      <xdr:row>51</xdr:row>
      <xdr:rowOff>47625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1045553</xdr:colOff>
      <xdr:row>4</xdr:row>
      <xdr:rowOff>115897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45553" cy="877897"/>
        </a:xfrm>
        <a:prstGeom prst="rect">
          <a:avLst/>
        </a:prstGeom>
      </xdr:spPr>
    </xdr:pic>
    <xdr:clientData/>
  </xdr:twoCellAnchor>
  <xdr:twoCellAnchor editAs="oneCell">
    <xdr:from>
      <xdr:col>5</xdr:col>
      <xdr:colOff>0</xdr:colOff>
      <xdr:row>0</xdr:row>
      <xdr:rowOff>0</xdr:rowOff>
    </xdr:from>
    <xdr:to>
      <xdr:col>5</xdr:col>
      <xdr:colOff>1309928</xdr:colOff>
      <xdr:row>4</xdr:row>
      <xdr:rowOff>159664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86925" y="0"/>
          <a:ext cx="1309928" cy="92166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26</xdr:row>
      <xdr:rowOff>0</xdr:rowOff>
    </xdr:from>
    <xdr:to>
      <xdr:col>10</xdr:col>
      <xdr:colOff>9527</xdr:colOff>
      <xdr:row>51</xdr:row>
      <xdr:rowOff>19050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1476373</xdr:colOff>
      <xdr:row>26</xdr:row>
      <xdr:rowOff>28575</xdr:rowOff>
    </xdr:from>
    <xdr:to>
      <xdr:col>4</xdr:col>
      <xdr:colOff>2657475</xdr:colOff>
      <xdr:row>51</xdr:row>
      <xdr:rowOff>47625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1045553</xdr:colOff>
      <xdr:row>4</xdr:row>
      <xdr:rowOff>115897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045553" cy="877897"/>
        </a:xfrm>
        <a:prstGeom prst="rect">
          <a:avLst/>
        </a:prstGeom>
      </xdr:spPr>
    </xdr:pic>
    <xdr:clientData/>
  </xdr:twoCellAnchor>
  <xdr:twoCellAnchor editAs="oneCell">
    <xdr:from>
      <xdr:col>5</xdr:col>
      <xdr:colOff>123825</xdr:colOff>
      <xdr:row>0</xdr:row>
      <xdr:rowOff>0</xdr:rowOff>
    </xdr:from>
    <xdr:to>
      <xdr:col>5</xdr:col>
      <xdr:colOff>1835999</xdr:colOff>
      <xdr:row>6</xdr:row>
      <xdr:rowOff>52158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87250" y="0"/>
          <a:ext cx="1712174" cy="12046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0</xdr:colOff>
      <xdr:row>26</xdr:row>
      <xdr:rowOff>0</xdr:rowOff>
    </xdr:from>
    <xdr:to>
      <xdr:col>10</xdr:col>
      <xdr:colOff>9527</xdr:colOff>
      <xdr:row>51</xdr:row>
      <xdr:rowOff>19050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workbookViewId="0">
      <selection sqref="A1:XFD1048576"/>
    </sheetView>
  </sheetViews>
  <sheetFormatPr defaultColWidth="9.140625" defaultRowHeight="15" x14ac:dyDescent="0.25"/>
  <cols>
    <col min="1" max="1" width="22.42578125" style="3" customWidth="1"/>
    <col min="2" max="10" width="40" style="3" customWidth="1"/>
    <col min="11" max="16384" width="9.140625" style="3"/>
  </cols>
  <sheetData>
    <row r="2" spans="1:10" x14ac:dyDescent="0.25">
      <c r="B2" s="23" t="s">
        <v>13</v>
      </c>
      <c r="C2"/>
      <c r="D2"/>
      <c r="E2"/>
      <c r="F2"/>
      <c r="G2" s="24"/>
    </row>
    <row r="3" spans="1:10" x14ac:dyDescent="0.25">
      <c r="B3" s="23" t="s">
        <v>9</v>
      </c>
      <c r="C3"/>
      <c r="D3"/>
      <c r="E3"/>
      <c r="F3"/>
      <c r="G3" s="24"/>
    </row>
    <row r="4" spans="1:10" x14ac:dyDescent="0.2">
      <c r="B4" s="23" t="s">
        <v>14</v>
      </c>
      <c r="C4" s="23"/>
      <c r="D4" s="23"/>
      <c r="E4" s="23"/>
      <c r="F4" s="23"/>
      <c r="G4" s="24"/>
    </row>
    <row r="6" spans="1:10" ht="15.75" thickBot="1" x14ac:dyDescent="0.3"/>
    <row r="7" spans="1:10" ht="45" customHeight="1" x14ac:dyDescent="0.25">
      <c r="A7" s="25" t="s">
        <v>5</v>
      </c>
      <c r="B7" s="27" t="s">
        <v>15</v>
      </c>
      <c r="C7" s="1"/>
      <c r="D7" s="2"/>
    </row>
    <row r="8" spans="1:10" ht="18.75" customHeight="1" thickBot="1" x14ac:dyDescent="0.3">
      <c r="A8" s="26"/>
      <c r="B8" s="28"/>
      <c r="C8" s="1"/>
      <c r="D8" s="2"/>
    </row>
    <row r="9" spans="1:10" x14ac:dyDescent="0.25">
      <c r="A9" s="4" t="s">
        <v>0</v>
      </c>
      <c r="B9" s="5">
        <f>F17+G17+H17+I17+J17</f>
        <v>124</v>
      </c>
      <c r="C9" s="6"/>
      <c r="D9" s="2"/>
    </row>
    <row r="10" spans="1:10" x14ac:dyDescent="0.25">
      <c r="A10" s="4" t="s">
        <v>1</v>
      </c>
      <c r="B10" s="7">
        <f t="shared" ref="B10:B13" si="0">F18+G18+H18+I18+J18</f>
        <v>115</v>
      </c>
      <c r="C10" s="6"/>
      <c r="D10" s="2"/>
    </row>
    <row r="11" spans="1:10" x14ac:dyDescent="0.25">
      <c r="A11" s="4" t="s">
        <v>2</v>
      </c>
      <c r="B11" s="7">
        <f t="shared" si="0"/>
        <v>39</v>
      </c>
      <c r="C11" s="6"/>
      <c r="D11" s="8"/>
    </row>
    <row r="12" spans="1:10" x14ac:dyDescent="0.25">
      <c r="A12" s="4" t="s">
        <v>3</v>
      </c>
      <c r="B12" s="7">
        <f t="shared" si="0"/>
        <v>229</v>
      </c>
      <c r="C12" s="6"/>
      <c r="D12" s="2"/>
    </row>
    <row r="13" spans="1:10" ht="15.75" thickBot="1" x14ac:dyDescent="0.3">
      <c r="A13" s="9" t="s">
        <v>4</v>
      </c>
      <c r="B13" s="10">
        <f t="shared" si="0"/>
        <v>66</v>
      </c>
      <c r="C13" s="6"/>
      <c r="D13" s="2"/>
    </row>
    <row r="14" spans="1:10" ht="15.75" thickBot="1" x14ac:dyDescent="0.3">
      <c r="A14" s="11"/>
      <c r="B14" s="12">
        <f>SUM(B9:B13)</f>
        <v>573</v>
      </c>
      <c r="C14" s="6"/>
      <c r="D14" s="2"/>
    </row>
    <row r="15" spans="1:10" ht="15.75" thickBot="1" x14ac:dyDescent="0.3">
      <c r="A15" s="13"/>
      <c r="D15" s="2"/>
    </row>
    <row r="16" spans="1:10" ht="45" customHeight="1" thickBot="1" x14ac:dyDescent="0.3">
      <c r="A16" s="14" t="s">
        <v>5</v>
      </c>
      <c r="B16" s="15" t="s">
        <v>12</v>
      </c>
      <c r="C16" s="16" t="s">
        <v>11</v>
      </c>
      <c r="D16" s="17" t="s">
        <v>16</v>
      </c>
      <c r="E16" s="17" t="s">
        <v>20</v>
      </c>
      <c r="F16" s="17" t="s">
        <v>18</v>
      </c>
      <c r="G16" s="17" t="s">
        <v>10</v>
      </c>
      <c r="H16" s="17" t="s">
        <v>6</v>
      </c>
      <c r="I16" s="22" t="s">
        <v>7</v>
      </c>
      <c r="J16" s="17" t="s">
        <v>19</v>
      </c>
    </row>
    <row r="17" spans="1:10" x14ac:dyDescent="0.25">
      <c r="A17" s="4" t="s">
        <v>0</v>
      </c>
      <c r="B17" s="4">
        <v>127</v>
      </c>
      <c r="C17" s="5">
        <v>17</v>
      </c>
      <c r="D17" s="18">
        <v>14</v>
      </c>
      <c r="E17" s="18">
        <v>25</v>
      </c>
      <c r="F17" s="18">
        <v>43</v>
      </c>
      <c r="G17" s="18">
        <v>18</v>
      </c>
      <c r="H17" s="6">
        <v>6</v>
      </c>
      <c r="I17" s="5">
        <v>24</v>
      </c>
      <c r="J17" s="18">
        <v>33</v>
      </c>
    </row>
    <row r="18" spans="1:10" x14ac:dyDescent="0.25">
      <c r="A18" s="4" t="s">
        <v>1</v>
      </c>
      <c r="B18" s="4">
        <v>110</v>
      </c>
      <c r="C18" s="7">
        <v>10</v>
      </c>
      <c r="D18" s="18">
        <v>14</v>
      </c>
      <c r="E18" s="18">
        <v>29</v>
      </c>
      <c r="F18" s="18">
        <v>32</v>
      </c>
      <c r="G18" s="18">
        <v>10</v>
      </c>
      <c r="H18" s="6">
        <v>4</v>
      </c>
      <c r="I18" s="7">
        <v>42</v>
      </c>
      <c r="J18" s="18">
        <v>27</v>
      </c>
    </row>
    <row r="19" spans="1:10" x14ac:dyDescent="0.25">
      <c r="A19" s="4" t="s">
        <v>2</v>
      </c>
      <c r="B19" s="4">
        <v>45</v>
      </c>
      <c r="C19" s="7">
        <v>5</v>
      </c>
      <c r="D19" s="18">
        <v>2</v>
      </c>
      <c r="E19" s="18">
        <v>3</v>
      </c>
      <c r="F19" s="18">
        <v>7</v>
      </c>
      <c r="G19" s="18">
        <v>5</v>
      </c>
      <c r="H19" s="6">
        <v>4</v>
      </c>
      <c r="I19" s="7">
        <v>21</v>
      </c>
      <c r="J19" s="18">
        <v>2</v>
      </c>
    </row>
    <row r="20" spans="1:10" x14ac:dyDescent="0.25">
      <c r="A20" s="4" t="s">
        <v>3</v>
      </c>
      <c r="B20" s="4">
        <v>387</v>
      </c>
      <c r="C20" s="7">
        <v>48</v>
      </c>
      <c r="D20" s="18">
        <v>39</v>
      </c>
      <c r="E20" s="18">
        <v>39</v>
      </c>
      <c r="F20" s="18">
        <v>47</v>
      </c>
      <c r="G20" s="18">
        <v>49</v>
      </c>
      <c r="H20" s="6">
        <v>35</v>
      </c>
      <c r="I20" s="7">
        <v>62</v>
      </c>
      <c r="J20" s="18">
        <v>36</v>
      </c>
    </row>
    <row r="21" spans="1:10" ht="15.75" thickBot="1" x14ac:dyDescent="0.3">
      <c r="A21" s="9" t="s">
        <v>4</v>
      </c>
      <c r="B21" s="9">
        <v>143</v>
      </c>
      <c r="C21" s="10">
        <v>10</v>
      </c>
      <c r="D21" s="19">
        <v>10</v>
      </c>
      <c r="E21" s="19">
        <v>19</v>
      </c>
      <c r="F21" s="19">
        <v>30</v>
      </c>
      <c r="G21" s="19">
        <v>13</v>
      </c>
      <c r="H21" s="21">
        <v>1</v>
      </c>
      <c r="I21" s="10">
        <v>18</v>
      </c>
      <c r="J21" s="19">
        <v>4</v>
      </c>
    </row>
    <row r="22" spans="1:10" ht="15.75" thickBot="1" x14ac:dyDescent="0.3">
      <c r="A22" s="11"/>
      <c r="B22" s="12">
        <f>SUM(B17:B21)</f>
        <v>812</v>
      </c>
      <c r="C22" s="12">
        <f t="shared" ref="C22:I22" si="1">SUM(C17:C21)</f>
        <v>90</v>
      </c>
      <c r="D22" s="12">
        <f t="shared" si="1"/>
        <v>79</v>
      </c>
      <c r="E22" s="12">
        <f t="shared" si="1"/>
        <v>115</v>
      </c>
      <c r="F22" s="12">
        <f t="shared" si="1"/>
        <v>159</v>
      </c>
      <c r="G22" s="12">
        <f t="shared" si="1"/>
        <v>95</v>
      </c>
      <c r="H22" s="12">
        <f t="shared" si="1"/>
        <v>50</v>
      </c>
      <c r="I22" s="12">
        <f t="shared" si="1"/>
        <v>167</v>
      </c>
      <c r="J22" s="12">
        <f>SUM(J17:J21)</f>
        <v>102</v>
      </c>
    </row>
    <row r="23" spans="1:10" x14ac:dyDescent="0.25">
      <c r="A23" s="2"/>
      <c r="B23" s="2"/>
      <c r="C23" s="2"/>
      <c r="D23" s="2"/>
    </row>
    <row r="24" spans="1:10" x14ac:dyDescent="0.25">
      <c r="A24" s="20" t="s">
        <v>17</v>
      </c>
      <c r="B24" s="2"/>
      <c r="C24" s="2"/>
      <c r="D24" s="2"/>
    </row>
    <row r="25" spans="1:10" x14ac:dyDescent="0.25">
      <c r="A25" s="20" t="s">
        <v>8</v>
      </c>
    </row>
  </sheetData>
  <mergeCells count="2">
    <mergeCell ref="A7:A8"/>
    <mergeCell ref="B7:B8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5"/>
  <sheetViews>
    <sheetView tabSelected="1" topLeftCell="A4" workbookViewId="0">
      <selection activeCell="C11" sqref="C11"/>
    </sheetView>
  </sheetViews>
  <sheetFormatPr defaultColWidth="9.140625" defaultRowHeight="15" x14ac:dyDescent="0.25"/>
  <cols>
    <col min="1" max="1" width="22.42578125" style="3" customWidth="1"/>
    <col min="2" max="10" width="40" style="3" customWidth="1"/>
    <col min="11" max="16384" width="9.140625" style="3"/>
  </cols>
  <sheetData>
    <row r="2" spans="1:10" x14ac:dyDescent="0.25">
      <c r="B2" s="23" t="s">
        <v>22</v>
      </c>
      <c r="C2"/>
      <c r="D2"/>
      <c r="E2"/>
      <c r="F2"/>
      <c r="G2" s="24"/>
    </row>
    <row r="3" spans="1:10" x14ac:dyDescent="0.25">
      <c r="B3" s="23" t="s">
        <v>9</v>
      </c>
      <c r="C3"/>
      <c r="D3"/>
      <c r="E3"/>
      <c r="F3"/>
      <c r="G3" s="24"/>
    </row>
    <row r="4" spans="1:10" x14ac:dyDescent="0.2">
      <c r="B4" s="23" t="s">
        <v>23</v>
      </c>
      <c r="C4" s="23"/>
      <c r="D4" s="23"/>
      <c r="E4" s="23"/>
      <c r="F4" s="23"/>
      <c r="G4" s="24"/>
    </row>
    <row r="6" spans="1:10" ht="15.75" thickBot="1" x14ac:dyDescent="0.3"/>
    <row r="7" spans="1:10" ht="45" customHeight="1" x14ac:dyDescent="0.25">
      <c r="A7" s="25" t="s">
        <v>5</v>
      </c>
      <c r="B7" s="27" t="s">
        <v>21</v>
      </c>
      <c r="C7" s="1"/>
      <c r="D7" s="2"/>
    </row>
    <row r="8" spans="1:10" ht="18.75" customHeight="1" thickBot="1" x14ac:dyDescent="0.3">
      <c r="A8" s="26"/>
      <c r="B8" s="28"/>
      <c r="C8" s="1"/>
      <c r="D8" s="2"/>
    </row>
    <row r="9" spans="1:10" x14ac:dyDescent="0.25">
      <c r="A9" s="4" t="s">
        <v>0</v>
      </c>
      <c r="B9" s="5">
        <f>F17+G17+H17+I17+J17</f>
        <v>126</v>
      </c>
      <c r="C9" s="6"/>
      <c r="D9" s="2"/>
    </row>
    <row r="10" spans="1:10" x14ac:dyDescent="0.25">
      <c r="A10" s="4" t="s">
        <v>1</v>
      </c>
      <c r="B10" s="7">
        <f t="shared" ref="B10:B13" si="0">F18+G18+H18+I18+J18</f>
        <v>111</v>
      </c>
      <c r="C10" s="6"/>
      <c r="D10" s="2"/>
    </row>
    <row r="11" spans="1:10" x14ac:dyDescent="0.25">
      <c r="A11" s="4" t="s">
        <v>2</v>
      </c>
      <c r="B11" s="7">
        <f t="shared" si="0"/>
        <v>44</v>
      </c>
      <c r="C11" s="6"/>
      <c r="D11" s="8"/>
    </row>
    <row r="12" spans="1:10" x14ac:dyDescent="0.25">
      <c r="A12" s="4" t="s">
        <v>3</v>
      </c>
      <c r="B12" s="7">
        <f t="shared" si="0"/>
        <v>210</v>
      </c>
      <c r="C12" s="6"/>
      <c r="D12" s="2"/>
    </row>
    <row r="13" spans="1:10" ht="15.75" thickBot="1" x14ac:dyDescent="0.3">
      <c r="A13" s="9" t="s">
        <v>4</v>
      </c>
      <c r="B13" s="10">
        <f t="shared" si="0"/>
        <v>58</v>
      </c>
      <c r="C13" s="6"/>
      <c r="D13" s="2"/>
    </row>
    <row r="14" spans="1:10" ht="15.75" thickBot="1" x14ac:dyDescent="0.3">
      <c r="A14" s="11"/>
      <c r="B14" s="12">
        <f>SUM(B9:B13)</f>
        <v>549</v>
      </c>
      <c r="C14" s="6"/>
      <c r="D14" s="2"/>
    </row>
    <row r="15" spans="1:10" ht="15.75" thickBot="1" x14ac:dyDescent="0.3">
      <c r="A15" s="13"/>
      <c r="D15" s="2"/>
    </row>
    <row r="16" spans="1:10" ht="45" customHeight="1" thickBot="1" x14ac:dyDescent="0.3">
      <c r="A16" s="14" t="s">
        <v>5</v>
      </c>
      <c r="B16" s="15" t="s">
        <v>12</v>
      </c>
      <c r="C16" s="16" t="s">
        <v>11</v>
      </c>
      <c r="D16" s="17" t="s">
        <v>24</v>
      </c>
      <c r="E16" s="17" t="s">
        <v>20</v>
      </c>
      <c r="F16" s="17" t="s">
        <v>18</v>
      </c>
      <c r="G16" s="17" t="s">
        <v>10</v>
      </c>
      <c r="H16" s="17" t="s">
        <v>6</v>
      </c>
      <c r="I16" s="22" t="s">
        <v>7</v>
      </c>
      <c r="J16" s="17" t="s">
        <v>19</v>
      </c>
    </row>
    <row r="17" spans="1:10" x14ac:dyDescent="0.25">
      <c r="A17" s="4" t="s">
        <v>0</v>
      </c>
      <c r="B17" s="4">
        <f>147-17</f>
        <v>130</v>
      </c>
      <c r="C17" s="5">
        <v>12</v>
      </c>
      <c r="D17" s="18">
        <v>17</v>
      </c>
      <c r="E17" s="18">
        <v>38</v>
      </c>
      <c r="F17" s="18">
        <v>61</v>
      </c>
      <c r="G17" s="18">
        <v>13</v>
      </c>
      <c r="H17" s="6">
        <v>6</v>
      </c>
      <c r="I17" s="5">
        <v>24</v>
      </c>
      <c r="J17" s="18">
        <v>22</v>
      </c>
    </row>
    <row r="18" spans="1:10" x14ac:dyDescent="0.25">
      <c r="A18" s="4" t="s">
        <v>1</v>
      </c>
      <c r="B18" s="4">
        <f>122-14</f>
        <v>108</v>
      </c>
      <c r="C18" s="7">
        <v>12</v>
      </c>
      <c r="D18" s="18">
        <v>14</v>
      </c>
      <c r="E18" s="18">
        <v>37</v>
      </c>
      <c r="F18" s="18">
        <v>37</v>
      </c>
      <c r="G18" s="18">
        <v>12</v>
      </c>
      <c r="H18" s="6">
        <v>4</v>
      </c>
      <c r="I18" s="7">
        <v>42</v>
      </c>
      <c r="J18" s="18">
        <v>16</v>
      </c>
    </row>
    <row r="19" spans="1:10" x14ac:dyDescent="0.25">
      <c r="A19" s="4" t="s">
        <v>2</v>
      </c>
      <c r="B19" s="4">
        <f>48-2</f>
        <v>46</v>
      </c>
      <c r="C19" s="7">
        <v>6</v>
      </c>
      <c r="D19" s="18">
        <v>2</v>
      </c>
      <c r="E19" s="18">
        <v>3</v>
      </c>
      <c r="F19" s="18">
        <v>9</v>
      </c>
      <c r="G19" s="18">
        <v>7</v>
      </c>
      <c r="H19" s="6">
        <v>4</v>
      </c>
      <c r="I19" s="7">
        <v>21</v>
      </c>
      <c r="J19" s="18">
        <v>3</v>
      </c>
    </row>
    <row r="20" spans="1:10" x14ac:dyDescent="0.25">
      <c r="A20" s="4" t="s">
        <v>3</v>
      </c>
      <c r="B20" s="4">
        <f>442-41</f>
        <v>401</v>
      </c>
      <c r="C20" s="7">
        <v>26</v>
      </c>
      <c r="D20" s="18">
        <v>41</v>
      </c>
      <c r="E20" s="18">
        <v>49</v>
      </c>
      <c r="F20" s="18">
        <v>51</v>
      </c>
      <c r="G20" s="18">
        <v>26</v>
      </c>
      <c r="H20" s="6">
        <v>35</v>
      </c>
      <c r="I20" s="7">
        <v>62</v>
      </c>
      <c r="J20" s="18">
        <v>36</v>
      </c>
    </row>
    <row r="21" spans="1:10" ht="15.75" thickBot="1" x14ac:dyDescent="0.3">
      <c r="A21" s="9" t="s">
        <v>4</v>
      </c>
      <c r="B21" s="9">
        <f>155-12</f>
        <v>143</v>
      </c>
      <c r="C21" s="10">
        <v>9</v>
      </c>
      <c r="D21" s="19">
        <v>12</v>
      </c>
      <c r="E21" s="19">
        <v>11</v>
      </c>
      <c r="F21" s="19">
        <v>24</v>
      </c>
      <c r="G21" s="19">
        <v>10</v>
      </c>
      <c r="H21" s="21">
        <v>1</v>
      </c>
      <c r="I21" s="10">
        <v>18</v>
      </c>
      <c r="J21" s="19">
        <v>5</v>
      </c>
    </row>
    <row r="22" spans="1:10" ht="15.75" thickBot="1" x14ac:dyDescent="0.3">
      <c r="A22" s="11"/>
      <c r="B22" s="12">
        <f>SUM(B17:B21)</f>
        <v>828</v>
      </c>
      <c r="C22" s="12">
        <f t="shared" ref="C22:I22" si="1">SUM(C17:C21)</f>
        <v>65</v>
      </c>
      <c r="D22" s="12">
        <f t="shared" si="1"/>
        <v>86</v>
      </c>
      <c r="E22" s="12">
        <f t="shared" si="1"/>
        <v>138</v>
      </c>
      <c r="F22" s="12">
        <f t="shared" si="1"/>
        <v>182</v>
      </c>
      <c r="G22" s="12">
        <f t="shared" si="1"/>
        <v>68</v>
      </c>
      <c r="H22" s="12">
        <f t="shared" si="1"/>
        <v>50</v>
      </c>
      <c r="I22" s="12">
        <f t="shared" si="1"/>
        <v>167</v>
      </c>
      <c r="J22" s="12">
        <f>SUM(J17:J21)</f>
        <v>82</v>
      </c>
    </row>
    <row r="23" spans="1:10" x14ac:dyDescent="0.25">
      <c r="A23" s="2"/>
      <c r="B23" s="2"/>
      <c r="C23" s="2"/>
      <c r="D23" s="2"/>
    </row>
    <row r="24" spans="1:10" x14ac:dyDescent="0.25">
      <c r="A24" s="20" t="s">
        <v>17</v>
      </c>
      <c r="B24" s="2"/>
      <c r="C24" s="2"/>
      <c r="D24" s="2"/>
    </row>
    <row r="25" spans="1:10" x14ac:dyDescent="0.25">
      <c r="A25" s="20" t="s">
        <v>8</v>
      </c>
    </row>
  </sheetData>
  <mergeCells count="2">
    <mergeCell ref="A7:A8"/>
    <mergeCell ref="B7:B8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2022</vt:lpstr>
      <vt:lpstr>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Daniele Mariacci</dc:creator>
  <cp:lastModifiedBy>Sara Cavalli</cp:lastModifiedBy>
  <cp:lastPrinted>2017-07-27T07:06:00Z</cp:lastPrinted>
  <dcterms:created xsi:type="dcterms:W3CDTF">2017-07-05T12:26:59Z</dcterms:created>
  <dcterms:modified xsi:type="dcterms:W3CDTF">2024-05-29T08:04:09Z</dcterms:modified>
</cp:coreProperties>
</file>